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Uznatelné náklady" sheetId="2" r:id="rId2"/>
    <sheet name="B - Neuznatelné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'A - Uznatelné náklady'!$C$132:$K$446</definedName>
    <definedName name="_xlnm.Print_Area" localSheetId="1">'A - Uznatelné náklady'!$C$4:$J$76,'A - Uznatelné náklady'!$C$82:$J$114,'A - Uznatelné náklady'!$C$120:$K$446</definedName>
    <definedName name="_xlnm.Print_Titles" localSheetId="1">'A - Uznatelné náklady'!$132:$132</definedName>
    <definedName name="_xlnm._FilterDatabase" localSheetId="2" hidden="1">'B - Neuznatelné náklady'!$C$127:$K$527</definedName>
    <definedName name="_xlnm.Print_Area" localSheetId="2">'B - Neuznatelné náklady'!$C$4:$J$76,'B - Neuznatelné náklady'!$C$82:$J$109,'B - Neuznatelné náklady'!$C$115:$K$527</definedName>
    <definedName name="_xlnm.Print_Titles" localSheetId="2">'B - Neuznatelné náklady'!$127:$127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25"/>
  <c r="BH525"/>
  <c r="BG525"/>
  <c r="BF525"/>
  <c r="T525"/>
  <c r="T524"/>
  <c r="R525"/>
  <c r="R524"/>
  <c r="P525"/>
  <c r="P524"/>
  <c r="BI522"/>
  <c r="BH522"/>
  <c r="BG522"/>
  <c r="BF522"/>
  <c r="T522"/>
  <c r="R522"/>
  <c r="P522"/>
  <c r="BI519"/>
  <c r="BH519"/>
  <c r="BG519"/>
  <c r="BF519"/>
  <c r="T519"/>
  <c r="R519"/>
  <c r="P519"/>
  <c r="BI515"/>
  <c r="BH515"/>
  <c r="BG515"/>
  <c r="BF515"/>
  <c r="T515"/>
  <c r="T514"/>
  <c r="R515"/>
  <c r="R514"/>
  <c r="P515"/>
  <c r="P514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6"/>
  <c r="BH456"/>
  <c r="BG456"/>
  <c r="BF456"/>
  <c r="T456"/>
  <c r="R456"/>
  <c r="P456"/>
  <c r="BI450"/>
  <c r="BH450"/>
  <c r="BG450"/>
  <c r="BF450"/>
  <c r="T450"/>
  <c r="R450"/>
  <c r="P450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18"/>
  <c r="BH418"/>
  <c r="BG418"/>
  <c r="BF418"/>
  <c r="T418"/>
  <c r="R418"/>
  <c r="P418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4"/>
  <c r="BH334"/>
  <c r="BG334"/>
  <c r="BF334"/>
  <c r="T334"/>
  <c r="R334"/>
  <c r="P334"/>
  <c r="BI324"/>
  <c r="BH324"/>
  <c r="BG324"/>
  <c r="BF324"/>
  <c r="T324"/>
  <c r="R324"/>
  <c r="P324"/>
  <c r="BI320"/>
  <c r="BH320"/>
  <c r="BG320"/>
  <c r="BF320"/>
  <c r="T320"/>
  <c r="R320"/>
  <c r="P320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4"/>
  <c r="F122"/>
  <c r="E120"/>
  <c r="J91"/>
  <c r="F89"/>
  <c r="E87"/>
  <c r="J24"/>
  <c r="E24"/>
  <c r="J125"/>
  <c r="J23"/>
  <c r="J18"/>
  <c r="E18"/>
  <c r="F125"/>
  <c r="J17"/>
  <c r="J15"/>
  <c r="E15"/>
  <c r="F124"/>
  <c r="J14"/>
  <c r="J12"/>
  <c r="J122"/>
  <c r="E7"/>
  <c r="E85"/>
  <c i="1" r="AY95"/>
  <c i="2" r="J37"/>
  <c r="J36"/>
  <c r="J35"/>
  <c i="1" r="AX95"/>
  <c i="2"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T435"/>
  <c r="R436"/>
  <c r="R435"/>
  <c r="P436"/>
  <c r="P435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5"/>
  <c r="BH405"/>
  <c r="BG405"/>
  <c r="BF405"/>
  <c r="T405"/>
  <c r="T404"/>
  <c r="R405"/>
  <c r="R404"/>
  <c r="P405"/>
  <c r="P404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T394"/>
  <c r="R395"/>
  <c r="R394"/>
  <c r="P395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5"/>
  <c r="BH375"/>
  <c r="BG375"/>
  <c r="BF375"/>
  <c r="T375"/>
  <c r="R375"/>
  <c r="P375"/>
  <c r="BI369"/>
  <c r="BH369"/>
  <c r="BG369"/>
  <c r="BF369"/>
  <c r="T369"/>
  <c r="R369"/>
  <c r="P369"/>
  <c r="BI364"/>
  <c r="BH364"/>
  <c r="BG364"/>
  <c r="BF364"/>
  <c r="T364"/>
  <c r="R364"/>
  <c r="P364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J129"/>
  <c r="F127"/>
  <c r="E125"/>
  <c r="J91"/>
  <c r="F89"/>
  <c r="E87"/>
  <c r="J24"/>
  <c r="E24"/>
  <c r="J92"/>
  <c r="J23"/>
  <c r="J18"/>
  <c r="E18"/>
  <c r="F130"/>
  <c r="J17"/>
  <c r="J15"/>
  <c r="E15"/>
  <c r="F129"/>
  <c r="J14"/>
  <c r="J12"/>
  <c r="J89"/>
  <c r="E7"/>
  <c r="E123"/>
  <c i="1" r="L90"/>
  <c r="AM90"/>
  <c r="AM89"/>
  <c r="L89"/>
  <c r="AM87"/>
  <c r="L87"/>
  <c r="L85"/>
  <c r="L84"/>
  <c i="2" r="J405"/>
  <c r="J172"/>
  <c r="BK352"/>
  <c r="BK288"/>
  <c i="3" r="J508"/>
  <c r="BK258"/>
  <c r="BK371"/>
  <c r="BK131"/>
  <c r="J466"/>
  <c r="J392"/>
  <c r="J188"/>
  <c r="J311"/>
  <c r="BK398"/>
  <c r="BK188"/>
  <c r="J418"/>
  <c r="J462"/>
  <c r="BK308"/>
  <c r="BK155"/>
  <c r="J409"/>
  <c r="BK255"/>
  <c r="J217"/>
  <c r="BK152"/>
  <c i="2" r="J402"/>
  <c r="J328"/>
  <c r="J257"/>
  <c r="J240"/>
  <c r="BK355"/>
  <c i="3" r="BK462"/>
  <c r="BK177"/>
  <c r="J450"/>
  <c r="J143"/>
  <c r="BK368"/>
  <c r="BK522"/>
  <c r="BK456"/>
  <c r="BK478"/>
  <c r="J389"/>
  <c r="J140"/>
  <c r="J401"/>
  <c r="BK401"/>
  <c r="BK284"/>
  <c r="BK180"/>
  <c r="J246"/>
  <c r="BK487"/>
  <c r="J194"/>
  <c r="J177"/>
  <c r="BK418"/>
  <c r="BK137"/>
  <c r="J334"/>
  <c r="BK140"/>
  <c r="BK409"/>
  <c r="J268"/>
  <c r="J358"/>
  <c r="BK383"/>
  <c r="J230"/>
  <c r="BK334"/>
  <c i="2" r="BK441"/>
  <c r="J335"/>
  <c r="BK148"/>
  <c r="J444"/>
  <c r="J144"/>
  <c r="J250"/>
  <c r="F36"/>
  <c i="3" r="J308"/>
  <c r="BK243"/>
  <c r="J233"/>
  <c r="BK202"/>
  <c i="2" r="BK144"/>
  <c r="BK182"/>
  <c r="J439"/>
  <c r="BK364"/>
  <c r="J166"/>
  <c i="3" r="BK441"/>
  <c r="J213"/>
  <c r="J478"/>
  <c r="BK233"/>
  <c r="J433"/>
  <c r="J365"/>
  <c r="BK525"/>
  <c r="BK501"/>
  <c r="J484"/>
  <c r="BK365"/>
  <c r="J134"/>
  <c r="J292"/>
  <c r="BK208"/>
  <c r="BK450"/>
  <c r="J155"/>
  <c r="BK264"/>
  <c r="BK205"/>
  <c r="BK224"/>
  <c r="J236"/>
  <c i="2" r="J415"/>
  <c r="J313"/>
  <c r="J422"/>
  <c r="J375"/>
  <c r="BK358"/>
  <c r="J152"/>
  <c r="BK426"/>
  <c r="BK342"/>
  <c r="BK296"/>
  <c r="J188"/>
  <c r="BK430"/>
  <c r="J390"/>
  <c r="BK193"/>
  <c r="BK152"/>
  <c r="J193"/>
  <c r="BK439"/>
  <c r="J386"/>
  <c r="BK275"/>
  <c i="3" r="J377"/>
  <c r="J522"/>
  <c r="J481"/>
  <c r="BK511"/>
  <c i="2" r="BK411"/>
  <c r="BK205"/>
  <c r="BK244"/>
  <c r="J169"/>
  <c r="J215"/>
  <c r="J321"/>
  <c r="BK166"/>
  <c r="BK375"/>
  <c r="BK309"/>
  <c r="J271"/>
  <c r="J436"/>
  <c r="BK226"/>
  <c r="J296"/>
  <c r="BK177"/>
  <c r="BK405"/>
  <c r="J226"/>
  <c i="3" r="BK504"/>
  <c r="J208"/>
  <c r="BK278"/>
  <c r="J474"/>
  <c r="BK217"/>
  <c r="BK515"/>
  <c r="J264"/>
  <c r="J368"/>
  <c r="J497"/>
  <c r="BK149"/>
  <c r="J261"/>
  <c r="J405"/>
  <c r="J199"/>
  <c r="BK170"/>
  <c r="J429"/>
  <c r="BK481"/>
  <c r="J252"/>
  <c r="BK386"/>
  <c r="J224"/>
  <c i="2" r="J342"/>
  <c r="J158"/>
  <c r="J136"/>
  <c r="BK339"/>
  <c i="3" r="BK268"/>
  <c r="BK490"/>
  <c r="J383"/>
  <c r="J158"/>
  <c r="J504"/>
  <c r="BK166"/>
  <c r="BK349"/>
  <c r="J305"/>
  <c r="J386"/>
  <c r="J166"/>
  <c r="J205"/>
  <c r="BK302"/>
  <c r="BK437"/>
  <c r="BK324"/>
  <c r="J344"/>
  <c i="2" r="BK415"/>
  <c r="J339"/>
  <c r="J211"/>
  <c i="3" r="J289"/>
  <c r="J494"/>
  <c r="BK470"/>
  <c r="BK230"/>
  <c r="BK519"/>
  <c r="J320"/>
  <c r="J374"/>
  <c r="BK344"/>
  <c r="BK389"/>
  <c r="J340"/>
  <c r="BK273"/>
  <c r="J456"/>
  <c r="BK433"/>
  <c r="BK299"/>
  <c r="J137"/>
  <c r="BK358"/>
  <c r="BK429"/>
  <c r="BK311"/>
  <c r="BK305"/>
  <c i="2" r="J358"/>
  <c r="J141"/>
  <c r="J345"/>
  <c r="J205"/>
  <c i="3" r="J487"/>
  <c r="J255"/>
  <c r="J149"/>
  <c r="BK199"/>
  <c r="BK134"/>
  <c r="BK320"/>
  <c r="J380"/>
  <c r="BK194"/>
  <c i="2" r="J395"/>
  <c r="BK250"/>
  <c r="BK349"/>
  <c r="BK292"/>
  <c r="BK313"/>
  <c r="J324"/>
  <c r="F34"/>
  <c i="3" r="J162"/>
  <c r="BK374"/>
  <c i="2" r="J411"/>
  <c r="J304"/>
  <c r="F35"/>
  <c i="3" r="J278"/>
  <c r="J131"/>
  <c r="BK221"/>
  <c i="2" r="J364"/>
  <c r="BK257"/>
  <c r="BK422"/>
  <c r="J280"/>
  <c r="BK335"/>
  <c r="BK172"/>
  <c r="J349"/>
  <c r="J284"/>
  <c r="BK158"/>
  <c r="BK395"/>
  <c r="BK169"/>
  <c r="BK345"/>
  <c i="1" r="AS94"/>
  <c i="3" r="J501"/>
  <c r="J258"/>
  <c r="J515"/>
  <c r="J273"/>
  <c r="BK380"/>
  <c r="J525"/>
  <c r="J324"/>
  <c r="BK474"/>
  <c r="BK162"/>
  <c r="J441"/>
  <c r="J183"/>
  <c r="BK227"/>
  <c r="J299"/>
  <c r="J221"/>
  <c r="BK146"/>
  <c r="BK281"/>
  <c r="BK252"/>
  <c r="J437"/>
  <c r="BK340"/>
  <c r="J281"/>
  <c r="J490"/>
  <c r="BK361"/>
  <c r="BK174"/>
  <c r="J349"/>
  <c r="BK392"/>
  <c r="J227"/>
  <c i="2" r="J418"/>
  <c r="J331"/>
  <c r="BK328"/>
  <c r="J275"/>
  <c r="BK188"/>
  <c r="J198"/>
  <c r="J430"/>
  <c r="J352"/>
  <c r="J292"/>
  <c r="J182"/>
  <c r="BK240"/>
  <c r="J382"/>
  <c r="BK198"/>
  <c r="BK436"/>
  <c r="BK304"/>
  <c r="J34"/>
  <c i="3" r="J353"/>
  <c r="BK377"/>
  <c i="2" r="J441"/>
  <c r="J288"/>
  <c r="BK324"/>
  <c r="F37"/>
  <c r="BK390"/>
  <c r="BK444"/>
  <c r="BK418"/>
  <c r="J426"/>
  <c r="J317"/>
  <c r="J162"/>
  <c r="BK382"/>
  <c r="BK331"/>
  <c r="BK280"/>
  <c r="BK141"/>
  <c r="BK386"/>
  <c r="BK162"/>
  <c r="J355"/>
  <c r="BK155"/>
  <c r="BK399"/>
  <c r="J219"/>
  <c i="3" r="BK508"/>
  <c r="BK261"/>
  <c r="J519"/>
  <c r="J152"/>
  <c r="J302"/>
  <c r="J511"/>
  <c r="J395"/>
  <c r="BK183"/>
  <c r="J202"/>
  <c r="J371"/>
  <c r="BK497"/>
  <c r="BK213"/>
  <c r="BK405"/>
  <c r="J174"/>
  <c r="BK143"/>
  <c r="J361"/>
  <c r="BK158"/>
  <c r="BK413"/>
  <c r="BK289"/>
  <c r="J398"/>
  <c r="BK395"/>
  <c r="J249"/>
  <c i="2" r="BK369"/>
  <c r="BK215"/>
  <c r="BK271"/>
  <c r="J244"/>
  <c r="BK211"/>
  <c r="J148"/>
  <c r="J369"/>
  <c r="BK321"/>
  <c r="BK219"/>
  <c r="J399"/>
  <c r="BK317"/>
  <c r="J155"/>
  <c r="J309"/>
  <c r="BK136"/>
  <c r="BK402"/>
  <c r="BK284"/>
  <c r="J177"/>
  <c i="3" r="J413"/>
  <c r="BK246"/>
  <c r="BK292"/>
  <c r="J146"/>
  <c r="J170"/>
  <c r="BK484"/>
  <c r="J243"/>
  <c r="J180"/>
  <c r="BK236"/>
  <c r="BK494"/>
  <c r="BK466"/>
  <c r="J284"/>
  <c r="J470"/>
  <c r="BK249"/>
  <c r="BK353"/>
  <c i="2" l="1" r="T135"/>
  <c r="BK368"/>
  <c r="J368"/>
  <c r="J103"/>
  <c r="P410"/>
  <c r="P409"/>
  <c r="T165"/>
  <c r="R398"/>
  <c r="R397"/>
  <c r="BK338"/>
  <c r="J338"/>
  <c r="J102"/>
  <c r="BK398"/>
  <c r="J398"/>
  <c r="J106"/>
  <c r="T425"/>
  <c r="BK410"/>
  <c r="BK409"/>
  <c r="J409"/>
  <c r="J108"/>
  <c r="P368"/>
  <c r="R410"/>
  <c r="R409"/>
  <c r="P438"/>
  <c r="P434"/>
  <c r="P135"/>
  <c r="R368"/>
  <c r="T410"/>
  <c r="T409"/>
  <c r="BK165"/>
  <c r="J165"/>
  <c r="J100"/>
  <c r="P338"/>
  <c r="P256"/>
  <c r="R165"/>
  <c r="P165"/>
  <c r="R338"/>
  <c r="R256"/>
  <c r="T398"/>
  <c r="T397"/>
  <c r="R425"/>
  <c r="R438"/>
  <c r="R434"/>
  <c r="R135"/>
  <c r="T368"/>
  <c r="P398"/>
  <c r="P397"/>
  <c r="P425"/>
  <c r="BK438"/>
  <c r="J438"/>
  <c r="J113"/>
  <c i="3" r="R130"/>
  <c r="P272"/>
  <c r="T130"/>
  <c r="R272"/>
  <c r="T357"/>
  <c r="P477"/>
  <c r="P417"/>
  <c r="P493"/>
  <c r="BK130"/>
  <c r="J130"/>
  <c r="J98"/>
  <c r="BK272"/>
  <c r="J272"/>
  <c r="J100"/>
  <c r="BK357"/>
  <c r="J357"/>
  <c r="J101"/>
  <c r="R357"/>
  <c r="R477"/>
  <c r="R417"/>
  <c r="T477"/>
  <c r="T417"/>
  <c r="R493"/>
  <c i="2" r="BK135"/>
  <c r="J135"/>
  <c r="J98"/>
  <c r="T338"/>
  <c r="T256"/>
  <c r="T134"/>
  <c r="T133"/>
  <c r="BK425"/>
  <c r="J425"/>
  <c r="J110"/>
  <c r="T438"/>
  <c r="T434"/>
  <c i="3" r="P130"/>
  <c r="T272"/>
  <c r="P357"/>
  <c r="BK477"/>
  <c r="J477"/>
  <c r="J103"/>
  <c r="BK493"/>
  <c r="J493"/>
  <c r="J104"/>
  <c r="T493"/>
  <c r="BK518"/>
  <c r="J518"/>
  <c r="J107"/>
  <c r="P518"/>
  <c r="P517"/>
  <c r="R518"/>
  <c r="R517"/>
  <c r="T518"/>
  <c r="T517"/>
  <c i="2" r="BK435"/>
  <c r="J435"/>
  <c r="J112"/>
  <c r="BK161"/>
  <c r="J161"/>
  <c r="J99"/>
  <c r="BK256"/>
  <c r="J256"/>
  <c r="J101"/>
  <c r="BK394"/>
  <c r="J394"/>
  <c r="J104"/>
  <c r="BK404"/>
  <c r="J404"/>
  <c r="J107"/>
  <c i="3" r="BK417"/>
  <c r="J417"/>
  <c r="J102"/>
  <c r="BK267"/>
  <c r="J267"/>
  <c r="J99"/>
  <c r="BK514"/>
  <c r="J514"/>
  <c r="J105"/>
  <c r="BK524"/>
  <c r="J524"/>
  <c r="J108"/>
  <c r="F92"/>
  <c r="BE162"/>
  <c r="BE174"/>
  <c r="BE183"/>
  <c r="BE264"/>
  <c r="BE340"/>
  <c r="BE386"/>
  <c r="BE395"/>
  <c r="BE246"/>
  <c r="BE299"/>
  <c r="BE320"/>
  <c r="BE324"/>
  <c r="BE334"/>
  <c r="BE344"/>
  <c r="BE199"/>
  <c r="BE224"/>
  <c r="BE255"/>
  <c r="BE361"/>
  <c r="BE450"/>
  <c r="BE481"/>
  <c r="BE487"/>
  <c r="BE146"/>
  <c r="BE236"/>
  <c r="BE243"/>
  <c r="BE292"/>
  <c r="BE383"/>
  <c r="BE437"/>
  <c r="BE456"/>
  <c r="BE474"/>
  <c r="BE484"/>
  <c r="J89"/>
  <c r="BE252"/>
  <c r="BE441"/>
  <c r="J92"/>
  <c r="BE131"/>
  <c r="BE217"/>
  <c r="BE284"/>
  <c r="BE308"/>
  <c i="2" r="BK397"/>
  <c r="J397"/>
  <c r="J105"/>
  <c r="J410"/>
  <c r="J109"/>
  <c i="3" r="E118"/>
  <c r="BE134"/>
  <c r="BE208"/>
  <c r="BE227"/>
  <c r="BE273"/>
  <c r="BE289"/>
  <c r="BE311"/>
  <c r="BE418"/>
  <c r="BE137"/>
  <c r="BE149"/>
  <c r="BE258"/>
  <c r="BE470"/>
  <c r="BE490"/>
  <c r="BE177"/>
  <c r="BE194"/>
  <c r="BE230"/>
  <c r="BE392"/>
  <c r="BE398"/>
  <c r="BE504"/>
  <c r="BE213"/>
  <c r="BE365"/>
  <c r="BE374"/>
  <c r="BE377"/>
  <c r="BE380"/>
  <c r="BE429"/>
  <c r="F91"/>
  <c r="BE188"/>
  <c r="BE205"/>
  <c r="BE349"/>
  <c r="BE368"/>
  <c r="BE462"/>
  <c r="BE478"/>
  <c i="2" r="BK434"/>
  <c r="J434"/>
  <c r="J111"/>
  <c i="3" r="BE143"/>
  <c r="BE166"/>
  <c r="BE233"/>
  <c r="BE302"/>
  <c r="BE358"/>
  <c r="BE409"/>
  <c r="BE466"/>
  <c r="BE152"/>
  <c r="BE249"/>
  <c r="BE281"/>
  <c r="BE353"/>
  <c r="BE371"/>
  <c r="BE405"/>
  <c r="BE413"/>
  <c r="BE494"/>
  <c r="BE519"/>
  <c r="BE525"/>
  <c r="BE202"/>
  <c r="BE221"/>
  <c r="BE261"/>
  <c r="BE268"/>
  <c r="BE278"/>
  <c r="BE401"/>
  <c r="BE508"/>
  <c r="BE155"/>
  <c r="BE305"/>
  <c r="BE497"/>
  <c r="BE501"/>
  <c r="BE511"/>
  <c r="BE515"/>
  <c r="BE522"/>
  <c r="BE140"/>
  <c r="BE158"/>
  <c r="BE170"/>
  <c r="BE180"/>
  <c r="BE389"/>
  <c r="BE433"/>
  <c i="2" r="F92"/>
  <c r="J130"/>
  <c r="BE188"/>
  <c r="BE309"/>
  <c r="BE375"/>
  <c r="BE395"/>
  <c r="BE402"/>
  <c r="BE430"/>
  <c r="BE436"/>
  <c r="BE439"/>
  <c i="1" r="AW95"/>
  <c i="2" r="BE148"/>
  <c r="BE317"/>
  <c r="BE349"/>
  <c r="BE444"/>
  <c r="E85"/>
  <c r="BE172"/>
  <c r="BE257"/>
  <c r="BE280"/>
  <c r="BE284"/>
  <c r="BE321"/>
  <c r="BE335"/>
  <c r="F91"/>
  <c r="BE144"/>
  <c r="BE193"/>
  <c r="BE215"/>
  <c r="BE275"/>
  <c r="BE288"/>
  <c r="BE292"/>
  <c r="BE324"/>
  <c r="BE339"/>
  <c r="BE364"/>
  <c r="J127"/>
  <c r="BE155"/>
  <c r="BE219"/>
  <c r="BE240"/>
  <c r="BE296"/>
  <c r="BE304"/>
  <c r="BE328"/>
  <c r="BE386"/>
  <c r="BE390"/>
  <c i="1" r="BB95"/>
  <c i="2" r="BE166"/>
  <c r="BE331"/>
  <c r="BE345"/>
  <c r="BE418"/>
  <c i="1" r="BA95"/>
  <c i="2" r="BE136"/>
  <c r="BE152"/>
  <c r="BE158"/>
  <c r="BE198"/>
  <c r="BE211"/>
  <c r="BE226"/>
  <c r="BE313"/>
  <c r="BE355"/>
  <c r="BE369"/>
  <c r="BE422"/>
  <c r="BE426"/>
  <c i="1" r="BC95"/>
  <c i="2" r="BE141"/>
  <c r="BE162"/>
  <c r="BE169"/>
  <c r="BE177"/>
  <c r="BE182"/>
  <c r="BE205"/>
  <c r="BE250"/>
  <c r="BE342"/>
  <c r="BE352"/>
  <c r="BE244"/>
  <c r="BE271"/>
  <c r="BE358"/>
  <c r="BE382"/>
  <c r="BE399"/>
  <c r="BE405"/>
  <c r="BE411"/>
  <c r="BE415"/>
  <c r="BE441"/>
  <c i="1" r="BD95"/>
  <c i="3" r="F34"/>
  <c i="1" r="BA96"/>
  <c r="BA94"/>
  <c r="AW94"/>
  <c r="AK30"/>
  <c i="3" r="F36"/>
  <c i="1" r="BC96"/>
  <c r="BC94"/>
  <c r="AY94"/>
  <c i="3" r="F37"/>
  <c i="1" r="BD96"/>
  <c r="BD94"/>
  <c r="W33"/>
  <c i="3" r="F35"/>
  <c i="1" r="BB96"/>
  <c r="BB94"/>
  <c r="AX94"/>
  <c i="3" r="J34"/>
  <c i="1" r="AW96"/>
  <c i="3" l="1" r="T129"/>
  <c r="T128"/>
  <c r="P129"/>
  <c r="P128"/>
  <c i="1" r="AU96"/>
  <c i="2" r="R134"/>
  <c r="R133"/>
  <c i="3" r="R129"/>
  <c r="R128"/>
  <c i="2" r="P134"/>
  <c r="P133"/>
  <c i="1" r="AU95"/>
  <c i="2" r="BK134"/>
  <c r="J134"/>
  <c r="J97"/>
  <c i="3" r="BK129"/>
  <c r="J129"/>
  <c r="J97"/>
  <c r="BK517"/>
  <c r="J517"/>
  <c r="J106"/>
  <c i="2" r="BK133"/>
  <c r="J133"/>
  <c r="J33"/>
  <c i="1" r="AV95"/>
  <c r="AT95"/>
  <c i="2" r="F33"/>
  <c i="1" r="AZ95"/>
  <c i="3" r="F33"/>
  <c i="1" r="AZ96"/>
  <c r="W30"/>
  <c r="W32"/>
  <c r="W31"/>
  <c i="3" r="J33"/>
  <c i="1" r="AV96"/>
  <c r="AT96"/>
  <c i="2" r="J30"/>
  <c i="1" r="AG95"/>
  <c i="3" l="1" r="BK128"/>
  <c r="J128"/>
  <c r="J96"/>
  <c i="1" r="AN95"/>
  <c i="2" r="J96"/>
  <c r="J39"/>
  <c i="1" r="AU94"/>
  <c r="AZ94"/>
  <c r="AV94"/>
  <c r="AK29"/>
  <c i="3" l="1" r="J30"/>
  <c i="1" r="AG96"/>
  <c r="AT94"/>
  <c r="W29"/>
  <c i="3" l="1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<sst xmlns="http://schemas.openxmlformats.org/spreadsheetml/2006/main">
  <si>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</si>
  <si>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</si>
  <si>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</si>
  <si>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</si>
  <si>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</si>
  <si>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{af83ba89-e25e-4777-b699-3f6e61ad16b6}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</si>
  <si>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</si>
  <si>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</si>
  <si>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</si>
  <si>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</si>
  <si>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</si>
  <si>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</si>
  <si>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</si>
  <si>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</si>
  <si>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032-3-19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</si>
  <si>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</si>
  <si>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</si>
  <si>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Český Brod - ulice Tuchorazská - Rekonstrukce chodníku, východní strana</t>
  </si>
  <si>
    <t>KSO:</t>
  </si>
  <si>
    <t>822 2</t>
  </si>
  <si>
    <t>CC-CZ:</t>
  </si>
  <si>
    <t>2112</t>
  </si>
  <si>
    <t>Místo:</t>
  </si>
  <si>
    <t>Český Brod</t>
  </si>
  <si>
    <t>Datum:</t>
  </si>
  <si>
    <t>30. 4. 2024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</si>
  <si>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</si>
  <si>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</si>
  <si>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</si>
  <si>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</si>
  <si>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</si>
  <si>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</si>
  <si>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</si>
  <si>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Petr Novotný, Ph.D.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</si>
  <si>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</si>
  <si>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</si>
  <si>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</si>
  <si>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Výkazy výměr byly změřeny digitálně v dwg. Pro výběr zhotovitele je soupis prací nedílnou součástí projektové dokumentace a nesmí být použit samostatně. Povinností dodavatele je překontrolovat specifikaci materiálu a případný chybějící materiál nebo výkony doplnit a ocenit. Součástí ceny musí být veškeré náklady, aby cena byla konečná a zahrnovala celou dodávku a montáž akce._x000d_
Pro potřeby zpracování rozpočtu a výkazu výměr byla použita projektová dokumentace Český Brod - ulice Tuchorazská - Rekonstrukce chodníku, východní strana. Z jejích příloh: D.1 – Technická zpráva, D.2 .1 – Situace dopravního řešení, D.2.3 – Vzorové příčné řezy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stavby._x000d_
Rozpočty pro jednotlivé stavební objekty a montáže technologií byly zpracovány oprávněnými projektanty na základě zkušeností a znalostí._x000d_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</si>
  <si>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</si>
  <si>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</si>
  <si>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</si>
  <si>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</si>
  <si>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</si>
  <si>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</si>
  <si>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</si>
  <si>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</si>
  <si>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</si>
  <si>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</si>
  <si>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</si>
  <si>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</si>
  <si>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</si>
  <si>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</si>
  <si>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</si>
  <si>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</si>
  <si>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</si>
  <si>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</si>
  <si>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</si>
  <si>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</si>
  <si>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</si>
  <si>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</si>
  <si>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</si>
  <si>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</si>
  <si>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</si>
  <si>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</si>
  <si>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</si>
  <si>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</si>
  <si>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</si>
  <si>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</si>
  <si>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</si>
  <si>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</si>
  <si>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</si>
  <si>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</si>
  <si>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</si>
  <si>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</si>
  <si>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</si>
  <si>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</si>
  <si>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</si>
  <si>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</si>
  <si>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</si>
  <si>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</si>
  <si>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</si>
  <si>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</si>
  <si>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</si>
  <si>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</si>
  <si>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Uznatelné náklady</t>
  </si>
  <si>
    <t>ING</t>
  </si>
  <si>
    <t>1</t>
  </si>
  <si>
    <t>{1338195f-5de8-41d2-810b-a0f187c1711e}</t>
  </si>
  <si>
    <t>2</t>
  </si>
  <si>
    <t>B</t>
  </si>
  <si>
    <t>Neuznatelné náklady</t>
  </si>
  <si>
    <t>{9eb587c8-56e7-4f59-841c-2cea9e954fbc}</t>
  </si>
  <si>
    <t>KRYCÍ LIST SOUPISU PRACÍ</t>
  </si>
  <si>
    <t>Objekt:</t>
  </si>
  <si>
    <t>A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</si>
  <si>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</si>
  <si>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</si>
  <si>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</si>
  <si>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</si>
  <si>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</si>
  <si>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</si>
  <si>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</si>
  <si>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</si>
  <si>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</si>
  <si>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</si>
  <si>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</si>
  <si>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</si>
  <si>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</si>
  <si>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</si>
  <si>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</si>
  <si>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761 - Konstrukce prosvětlovací</t>
  </si>
  <si>
    <t>M - Práce a dodávky M</t>
  </si>
  <si>
    <t xml:space="preserve">    46-M - Zemní práce při extr.mont.pracích</t>
  </si>
  <si>
    <t>HZS - Hodinové zúčtovací sazby</t>
  </si>
  <si>
    <t>VRN - VRN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</si>
  <si>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</si>
  <si>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</si>
  <si>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</si>
  <si>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</si>
  <si>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</si>
  <si>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</si>
  <si>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</si>
  <si>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</si>
  <si>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</si>
  <si>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</si>
  <si>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</si>
  <si>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</si>
  <si>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</si>
  <si>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</si>
  <si>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</si>
  <si>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</si>
  <si>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</si>
  <si>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</si>
  <si>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</si>
  <si>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</si>
  <si>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</si>
  <si>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</si>
  <si>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</si>
  <si>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2024 01</t>
  </si>
  <si>
    <t>4</t>
  </si>
  <si>
    <t>1609511610</t>
  </si>
  <si>
    <t>PP</t>
  </si>
  <si>
    <t>Sejmutí ornice strojně při souvislé ploše do 100 m2, tl. vrstvy do 200 mm</t>
  </si>
  <si>
    <t>VV</t>
  </si>
  <si>
    <t>(11,16+19,35+35,23+35,26+28,6+81,6+109,34+109,62+44,02+69,26+83,51)</t>
  </si>
  <si>
    <t>-(2,35+0,77+12,52+0,81+7,22+1,18)</t>
  </si>
  <si>
    <t>Součet</t>
  </si>
  <si>
    <t>122251104</t>
  </si>
  <si>
    <t>Odkopávky a prokopávky nezapažené v hornině třídy těžitelnosti I skupiny 3 objem do 500 m3 strojně</t>
  </si>
  <si>
    <t>m3</t>
  </si>
  <si>
    <t>-1610366480</t>
  </si>
  <si>
    <t>Odkopávky a prokopávky nezapažené strojně v hornině třídy těžitelnosti I skupiny 3 přes 100 do 500 m3</t>
  </si>
  <si>
    <t>485,07-269,07</t>
  </si>
  <si>
    <t>3</t>
  </si>
  <si>
    <t>162451106</t>
  </si>
  <si>
    <t>Vodorovné přemístění přes 1 500 do 2000 m výkopku/sypaniny z horniny třídy těžitelnosti I skupiny 1 až 3</t>
  </si>
  <si>
    <t>-1008018513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</si>
  <si>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</si>
  <si>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"zemina k ohumusování na skládku stavby" 60,21</t>
  </si>
  <si>
    <t>162651112</t>
  </si>
  <si>
    <t>Vodorovné přemístění přes 4 000 do 5000 m výkopku/sypaniny z horniny třídy těžitelnosti I skupiny 1 až 3</t>
  </si>
  <si>
    <t>759419702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</si>
  <si>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</si>
  <si>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</t>
  </si>
  <si>
    <t>Poznámka k položce:_x000d_
vzdálenost odvozu je pouze orientační, určí uchazeč</t>
  </si>
  <si>
    <t>216</t>
  </si>
  <si>
    <t>5</t>
  </si>
  <si>
    <t>171201201</t>
  </si>
  <si>
    <t>Uložení sypaniny na skládky nebo meziskládky</t>
  </si>
  <si>
    <t>-1664992917</t>
  </si>
  <si>
    <t>Uložení sypaniny na skládky nebo meziskládky bez hutnění s upravením uložené sypaniny do předepsaného tvaru</t>
  </si>
  <si>
    <t>60,21</t>
  </si>
  <si>
    <t>6</t>
  </si>
  <si>
    <t>171201231</t>
  </si>
  <si>
    <t>Poplatek za uložení zeminy a kamení na recyklační skládce (skládkovné) kód odpadu 17 05 04</t>
  </si>
  <si>
    <t>t</t>
  </si>
  <si>
    <t>529368183</t>
  </si>
  <si>
    <t>Poplatek za uložení stavebního odpadu na recyklační skládce (skládkovné) zeminy a kamení zatříděného do Katalogu odpadů pod kódem 17 05 04</t>
  </si>
  <si>
    <t>216*1,8</t>
  </si>
  <si>
    <t>7</t>
  </si>
  <si>
    <t>181951112</t>
  </si>
  <si>
    <t>Úprava pláně v hornině třídy těžitelnosti I skupiny 1 až 3 se zhutněním strojně</t>
  </si>
  <si>
    <t>287717875</t>
  </si>
  <si>
    <t>Úprava pláně vyrovnáním výškových rozdílů strojně v hornině třídy těžitelnosti I, skupiny 1 až 3 se zhutněním</t>
  </si>
  <si>
    <t>297,95-173,18+483,17</t>
  </si>
  <si>
    <t>Vodorovné konstrukce</t>
  </si>
  <si>
    <t>8</t>
  </si>
  <si>
    <t>451317777</t>
  </si>
  <si>
    <t>Podklad nebo lože pod dlažbu vodorovný nebo do sklonu 1:5 z betonu prostého tl přes 50 do 100 mm</t>
  </si>
  <si>
    <t>621661242</t>
  </si>
  <si>
    <t>Podklad nebo lože pod dlažbu (přídlažbu) v ploše vodorovné nebo ve sklonu do 1:5, tloušťky od 50 do 100 mm z betonu prostého</t>
  </si>
  <si>
    <t xml:space="preserve">1,38*3 </t>
  </si>
  <si>
    <t>Komunikace</t>
  </si>
  <si>
    <t>9</t>
  </si>
  <si>
    <t>564231112</t>
  </si>
  <si>
    <t>Podklad nebo podsyp ze štěrkopísku ŠP plochy přes 100 m2 tl 110 mm</t>
  </si>
  <si>
    <t>1599687582</t>
  </si>
  <si>
    <t>Podklad nebo podsyp ze štěrkopísku ŠP s rozprostřením, vlhčením a zhutněním plochy přes 100 m2, po zhutnění tl. 110 mm</t>
  </si>
  <si>
    <t>"chodník" 483,17</t>
  </si>
  <si>
    <t>10</t>
  </si>
  <si>
    <t>564251112</t>
  </si>
  <si>
    <t>Podklad nebo podsyp ze štěrkopísku ŠP plochy přes 100 m2 tl 160 mm</t>
  </si>
  <si>
    <t>2054943553</t>
  </si>
  <si>
    <t>Podklad nebo podsyp ze štěrkopísku ŠP s rozprostřením, vlhčením a zhutněním plochy přes 100 m2, po zhutnění tl. 160 mm</t>
  </si>
  <si>
    <t>"vjezdy" 297,95-173,18</t>
  </si>
  <si>
    <t>11</t>
  </si>
  <si>
    <t>564851111</t>
  </si>
  <si>
    <t>Podklad ze štěrkodrtě ŠD plochy přes 100 m2 tl 150 mm</t>
  </si>
  <si>
    <t>2046833534</t>
  </si>
  <si>
    <t>Podklad ze štěrkodrti ŠD s rozprostřením a zhutněním plochy přes 100 m2, po zhutnění tl. 150 mm</t>
  </si>
  <si>
    <t>"vjezdy" 262,97-148,1</t>
  </si>
  <si>
    <t>"chodník" 418,68</t>
  </si>
  <si>
    <t>591241111.R</t>
  </si>
  <si>
    <t>Kladení dlažby z kostek drobných na MC tl 50 mm</t>
  </si>
  <si>
    <t>103801526</t>
  </si>
  <si>
    <t xml:space="preserve">Kladení dlažby z kostek  s provedením lože do tl. 50 mm, s vyplněním spár, s dvojím beraněním a se smetením přebytečného materiálu na krajnici drobných, do lože z cementové malty</t>
  </si>
  <si>
    <t>Poznámka k položce:_x000d_
v místě bývalých anglických dvorků</t>
  </si>
  <si>
    <t>kostka betonová tl. 60 mm</t>
  </si>
  <si>
    <t>1,38*3</t>
  </si>
  <si>
    <t>13</t>
  </si>
  <si>
    <t>591412111</t>
  </si>
  <si>
    <t>Kladení dlažby z mozaiky dvou a vícebarevné komunikací pro pěší lože z kameniva</t>
  </si>
  <si>
    <t>1121061471</t>
  </si>
  <si>
    <t>Kladení dlažby z mozaiky komunikací pro pěší s vyplněním spár, s dvojím beraněním a se smetením přebytečného materiálu na vzdálenost do 3 m dvoubarevné a vícebarevné, s ložem tl. do 40 mm z kameniva</t>
  </si>
  <si>
    <t>"chodník"</t>
  </si>
  <si>
    <t>23,98-2,73</t>
  </si>
  <si>
    <t>1,27+0,34+4*0,28</t>
  </si>
  <si>
    <t>14</t>
  </si>
  <si>
    <t>M</t>
  </si>
  <si>
    <t>58381004.R1</t>
  </si>
  <si>
    <t>kostka dlažební mozaika žula 4/6 "černá"</t>
  </si>
  <si>
    <t>-676792051</t>
  </si>
  <si>
    <t>kostka dlažební mozaika žula 4/6 černá</t>
  </si>
  <si>
    <t>2,73*1,03 'Přepočtené koeficientem množství</t>
  </si>
  <si>
    <t>15</t>
  </si>
  <si>
    <t>58381004.R2</t>
  </si>
  <si>
    <t>kostka dlažební mozaika žula 4/6 "červená"</t>
  </si>
  <si>
    <t>-1157271128</t>
  </si>
  <si>
    <t>kostka dlažební mozaika žula 4/6 červená</t>
  </si>
  <si>
    <t>21,25*1,03 'Přepočtené koeficientem množství</t>
  </si>
  <si>
    <t>16</t>
  </si>
  <si>
    <t>596211110</t>
  </si>
  <si>
    <t>Kladení zámkové dlažby komunikací pro pěší ručně tl 60 mm skupiny A pl do 50 m2</t>
  </si>
  <si>
    <t>-1629637235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</si>
  <si>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</si>
  <si>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(2,27+3,3)*0,2</t>
  </si>
  <si>
    <t>1,3+0,61+0,61+1,21-0,77</t>
  </si>
  <si>
    <t>"stávající" 14,22</t>
  </si>
  <si>
    <t>17</t>
  </si>
  <si>
    <t>59245006</t>
  </si>
  <si>
    <t>dlažba pro nevidomé betonová 200x100mm tl 60mm barevná</t>
  </si>
  <si>
    <t>341517155</t>
  </si>
  <si>
    <t>1,3+0,61+0,61+1,21</t>
  </si>
  <si>
    <t>-0,77</t>
  </si>
  <si>
    <t>2,96*1,03 'Přepočtené koeficientem množství</t>
  </si>
  <si>
    <t>18</t>
  </si>
  <si>
    <t>59245021</t>
  </si>
  <si>
    <t>dlažba skladebná betonová 200x200mm tl 60mm přírodní</t>
  </si>
  <si>
    <t>-1596099695</t>
  </si>
  <si>
    <t>1,114*1,03 'Přepočtené koeficientem množství</t>
  </si>
  <si>
    <t>19</t>
  </si>
  <si>
    <t>596211112</t>
  </si>
  <si>
    <t>Kladení zámkové dlažby komunikací pro pěší ručně tl 60 mm skupiny A pl přes 100 do 300 m2</t>
  </si>
  <si>
    <t>-2005056670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</si>
  <si>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</si>
  <si>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442,2-59,92</t>
  </si>
  <si>
    <t>20</t>
  </si>
  <si>
    <t>59245212</t>
  </si>
  <si>
    <t>dlažba zámková betonová tvaru I 200x165mm tl 60mm přírodní</t>
  </si>
  <si>
    <t>911479521</t>
  </si>
  <si>
    <t>Mezisoučet</t>
  </si>
  <si>
    <t>4,14</t>
  </si>
  <si>
    <t>386,42*1,02 'Přepočtené koeficientem množství</t>
  </si>
  <si>
    <t>596211210</t>
  </si>
  <si>
    <t>Kladení zámkové dlažby komunikací pro pěší ručně tl 80 mm skupiny A pl do 50 m2</t>
  </si>
  <si>
    <t>325215974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</si>
  <si>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</si>
  <si>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"vjezdy"</t>
  </si>
  <si>
    <t>6,46+11,48+6,4+10,05+3,42+6,62+6,04+8,94+5,71+11,68+5,23+20,39+7,47+4,26+2,69+6,58+13,22+6,14+6,39+28,44+6,79+13,01+9,57+15,35+8,22+13,54+4,4+9,77</t>
  </si>
  <si>
    <t>4,05+8</t>
  </si>
  <si>
    <t>-173,18</t>
  </si>
  <si>
    <t>"kostka do betonu" -(314,06-250,79)*0,1</t>
  </si>
  <si>
    <t>"nevidomí"</t>
  </si>
  <si>
    <t>27,64-11,7</t>
  </si>
  <si>
    <t>"kostka do beton" -(35,66-5,6)*0,1</t>
  </si>
  <si>
    <t>(7,61+7,28+5,29+7,44+6,86+6,71+2,61+3,85+3,51+0,33+2,51+1,52+4,66+5,98+5,75+5,93+5,5)*0,2</t>
  </si>
  <si>
    <t>22</t>
  </si>
  <si>
    <t>59245030</t>
  </si>
  <si>
    <t>dlažba skladebná betonová 200x200mm tl 80mm přírodní</t>
  </si>
  <si>
    <t>1431275109</t>
  </si>
  <si>
    <t>16,668</t>
  </si>
  <si>
    <t>16,668*1,03 'Přepočtené koeficientem množství</t>
  </si>
  <si>
    <t>23</t>
  </si>
  <si>
    <t>59245213</t>
  </si>
  <si>
    <t>dlažba zámková betonová tvaru I 200x165mm tl 80mm přírodní</t>
  </si>
  <si>
    <t>1028854831</t>
  </si>
  <si>
    <t>97,13-6,327</t>
  </si>
  <si>
    <t>90,803*1,03 'Přepočtené koeficientem množství</t>
  </si>
  <si>
    <t>24</t>
  </si>
  <si>
    <t>59245226</t>
  </si>
  <si>
    <t>dlažba pro nevidomé betonová 200x100mm tl 80mm barevná</t>
  </si>
  <si>
    <t>898721146</t>
  </si>
  <si>
    <t>12,934*1,03 'Přepočtené koeficientem množství</t>
  </si>
  <si>
    <t>Ostatní konstrukce a práce, bourání</t>
  </si>
  <si>
    <t>25</t>
  </si>
  <si>
    <t>916111122</t>
  </si>
  <si>
    <t>Osazení obruby z drobných kostek bez boční opěry do lože z betonu prostého</t>
  </si>
  <si>
    <t>m</t>
  </si>
  <si>
    <t>1868908686</t>
  </si>
  <si>
    <t>Osazení silniční obruby z dlažebních kostek v jedné řadě s ložem tl. přes 50 do 100 mm, s vyplněním a zatřením spár cementovou maltou z drobných kostek bez boční opěry, do lože z betonu prostého</t>
  </si>
  <si>
    <t>17,49+17,6+6,05+5,84+13,67+3,49+17,44+5,8+5,39+5,39+17,58+5,09+37,33+5,2+13,16+4,66+2,63+3,92+3,46+9,7+3,84+4,02+15,09</t>
  </si>
  <si>
    <t>3,6+4,66+10,25+6,01+11,12+5,75+10,46+16,07+3,94+3,69+14,67</t>
  </si>
  <si>
    <t>-(17,49+17,6+13,67+17,44+17,58+37,33+7,27+16,98+26,48+14,9+17,1+16,21+16,07+14,67)</t>
  </si>
  <si>
    <t>599,21</t>
  </si>
  <si>
    <t>(35,66-5,6)</t>
  </si>
  <si>
    <t>(7,66)</t>
  </si>
  <si>
    <t>26</t>
  </si>
  <si>
    <t>59245020</t>
  </si>
  <si>
    <t>dlažba skladebná betonová 200x100mm tl 80mm přírodní</t>
  </si>
  <si>
    <t>1885578664</t>
  </si>
  <si>
    <t>63,27*0,1</t>
  </si>
  <si>
    <t>6,327*1,01 'Přepočtené koeficientem množství</t>
  </si>
  <si>
    <t>27</t>
  </si>
  <si>
    <t>-187853492</t>
  </si>
  <si>
    <t>(35,66-5,6)*0,1</t>
  </si>
  <si>
    <t>3,006*1,03 'Přepočtené koeficientem množství</t>
  </si>
  <si>
    <t>28</t>
  </si>
  <si>
    <t>59245018</t>
  </si>
  <si>
    <t>dlažba skladebná betonová 200x100mm tl 60mm přírodní</t>
  </si>
  <si>
    <t>-1426554555</t>
  </si>
  <si>
    <t>599,21*0,1</t>
  </si>
  <si>
    <t>59,921*1,02 'Přepočtené koeficientem množství</t>
  </si>
  <si>
    <t>29</t>
  </si>
  <si>
    <t>1679755454</t>
  </si>
  <si>
    <t>7,66*0,1</t>
  </si>
  <si>
    <t>0,766*1,03 'Přepočtené koeficientem množství</t>
  </si>
  <si>
    <t>30</t>
  </si>
  <si>
    <t>916231213</t>
  </si>
  <si>
    <t>Osazení chodníkového obrubníku betonového stojatého s boční opěrou do lože z betonu prostého</t>
  </si>
  <si>
    <t>-1657233931</t>
  </si>
  <si>
    <t>Osazení chodníkového obrubníku betonového se zřízením lože, s vyplněním a zatřením spár cementovou maltou stojatého s boční opěrou z betonu prostého, do lože z betonu prostého</t>
  </si>
  <si>
    <t>5,49+0,93+3,42+1,48+5,84+4,97+5,39+4,99+5,15+1,06+0,45+0,94+0,57</t>
  </si>
  <si>
    <t>31</t>
  </si>
  <si>
    <t>59217016</t>
  </si>
  <si>
    <t>obrubník betonový chodníkový 1000x80x250mm</t>
  </si>
  <si>
    <t>243471312</t>
  </si>
  <si>
    <t>40,68</t>
  </si>
  <si>
    <t>40,68*1,01 'Přepočtené koeficientem množství</t>
  </si>
  <si>
    <t>32</t>
  </si>
  <si>
    <t>916241213</t>
  </si>
  <si>
    <t>Osazení obrubníku kamenného stojatého s boční opěrou do lože z betonu prostého</t>
  </si>
  <si>
    <t>827381252</t>
  </si>
  <si>
    <t>Osazení obrubníku kamenného se zřízením lože, s vyplněním a zatřením spár cementovou maltou stojatého s boční opěrou z betonu prostého, do lože z betonu prostého</t>
  </si>
  <si>
    <t>6,1+11,54+0,85</t>
  </si>
  <si>
    <t>"R3" 1,05</t>
  </si>
  <si>
    <t>"R5" 0,98</t>
  </si>
  <si>
    <t>17,86+6</t>
  </si>
  <si>
    <t>33</t>
  </si>
  <si>
    <t>58380004</t>
  </si>
  <si>
    <t>obrubník kamenný žulový přímý 1000x250x200mm</t>
  </si>
  <si>
    <t>610611735</t>
  </si>
  <si>
    <t>Poznámka k položce:_x000d_
OP3</t>
  </si>
  <si>
    <t>18,49*1,01 'Přepočtené koeficientem množství</t>
  </si>
  <si>
    <t>34</t>
  </si>
  <si>
    <t>58380414</t>
  </si>
  <si>
    <t>obrubník kamenný žulový obloukový R 0,5-1m 250x200mm</t>
  </si>
  <si>
    <t>-1815887758</t>
  </si>
  <si>
    <t>"R0,5" 0,98</t>
  </si>
  <si>
    <t>0,98*1,01 'Přepočtené koeficientem množství</t>
  </si>
  <si>
    <t>35</t>
  </si>
  <si>
    <t>58380424</t>
  </si>
  <si>
    <t>obrubník kamenný žulový obloukový R 1-3m 250x200mm</t>
  </si>
  <si>
    <t>1141830388</t>
  </si>
  <si>
    <t>1,05*1,01 'Přepočtené koeficientem množství</t>
  </si>
  <si>
    <t>36</t>
  </si>
  <si>
    <t>583800.R</t>
  </si>
  <si>
    <t>obrubník kamenný žulový přímý 50x200mm "ATYP"</t>
  </si>
  <si>
    <t>-914254620</t>
  </si>
  <si>
    <t>23,86*1,01 'Přepočtené koeficientem množství</t>
  </si>
  <si>
    <t>37</t>
  </si>
  <si>
    <t>916331112</t>
  </si>
  <si>
    <t>Osazení zahradního obrubníku betonového do lože z betonu s boční opěrou</t>
  </si>
  <si>
    <t>1553355518</t>
  </si>
  <si>
    <t>Osazení zahradního obrubníku betonového s ložem tl. od 50 do 100 mm z betonu prostého tř. C 12/15 s boční opěrou z betonu prostého tř. C 12/15</t>
  </si>
  <si>
    <t>301,63-1,5</t>
  </si>
  <si>
    <t>38</t>
  </si>
  <si>
    <t>59217002</t>
  </si>
  <si>
    <t>obrubník zahradní betonový šedý 1000x50x200mm</t>
  </si>
  <si>
    <t>1777406970</t>
  </si>
  <si>
    <t>300,13*1,01 'Přepočtené koeficientem množství</t>
  </si>
  <si>
    <t>39</t>
  </si>
  <si>
    <t>935112111</t>
  </si>
  <si>
    <t>Osazení příkopového žlabu do betonu tl 100 mm z betonových tvárnic š 500 mm</t>
  </si>
  <si>
    <t>64</t>
  </si>
  <si>
    <t>1700115683</t>
  </si>
  <si>
    <t>Osazení betonového příkopového žlabu s vyplněním a zatřením spár cementovou maltou s ložem tl. 100 mm z betonu prostého z betonových příkopových tvárnic šířky do 500 mm</t>
  </si>
  <si>
    <t>3,7+4,2+5,09+5,03+5,48+8,44</t>
  </si>
  <si>
    <t>40</t>
  </si>
  <si>
    <t>59227724</t>
  </si>
  <si>
    <t>žlab dvouvrstvý vibrolisovaný pro povrchové odvodnění betonový 70/100x280x210mm</t>
  </si>
  <si>
    <t>kus</t>
  </si>
  <si>
    <t>256</t>
  </si>
  <si>
    <t>1022190818</t>
  </si>
  <si>
    <t>31,94/0,28</t>
  </si>
  <si>
    <t>114,071*1,02 'Přepočtené koeficientem množství</t>
  </si>
  <si>
    <t>41</t>
  </si>
  <si>
    <t>979054451</t>
  </si>
  <si>
    <t>Očištění vybouraných zámkových dlaždic s původním spárováním z kameniva těženého</t>
  </si>
  <si>
    <t>-1981866810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</si>
  <si>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</si>
  <si>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14,22</t>
  </si>
  <si>
    <t>96</t>
  </si>
  <si>
    <t>Bourání konstrukcí</t>
  </si>
  <si>
    <t>42</t>
  </si>
  <si>
    <t>113106111</t>
  </si>
  <si>
    <t>Rozebrání dlažeb z mozaiky komunikací pro pěší ručně</t>
  </si>
  <si>
    <t>-1430422614</t>
  </si>
  <si>
    <t>Rozebrání dlažeb komunikací pro pěší s přemístěním hmot na skládku na vzdálenost do 3 m nebo s naložením na dopravní prostředek s ložem z kameniva nebo živice a s jakoukoliv výplní spár ručně z mozaiky</t>
  </si>
  <si>
    <t>21,88</t>
  </si>
  <si>
    <t>43</t>
  </si>
  <si>
    <t>113106121</t>
  </si>
  <si>
    <t>Rozebrání dlažeb z betonových nebo kamenných dlaždic komunikací pro pěší ručně</t>
  </si>
  <si>
    <t>-466440572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</si>
  <si>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</si>
  <si>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25,64+3,82+39,2</t>
  </si>
  <si>
    <t>44</t>
  </si>
  <si>
    <t>113106123</t>
  </si>
  <si>
    <t>Rozebrání dlažeb ze zámkových dlaždic komunikací pro pěší ručně</t>
  </si>
  <si>
    <t>-1201899314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</si>
  <si>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</si>
  <si>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Poznámka k položce:_x000d_
v případě vhodnosti možno použít zpět</t>
  </si>
  <si>
    <t>1,4+8,16+12,82</t>
  </si>
  <si>
    <t>45</t>
  </si>
  <si>
    <t>113106161</t>
  </si>
  <si>
    <t>Rozebrání dlažeb vozovek z drobných kostek s ložem z kameniva ručně</t>
  </si>
  <si>
    <t>1365647373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</si>
  <si>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</si>
  <si>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12,08+0,93</t>
  </si>
  <si>
    <t>46</t>
  </si>
  <si>
    <t>113107241</t>
  </si>
  <si>
    <t>Odstranění podkladu živičného tl 50 mm strojně pl přes 200 m2</t>
  </si>
  <si>
    <t>1762476586</t>
  </si>
  <si>
    <t>Odstranění podkladů nebo krytů strojně plochy jednotlivě přes 200 m2 s přemístěním hmot na skládku na vzdálenost do 20 m nebo s naložením na dopravní prostředek živičných, o tl. vrstvy do 50 mm</t>
  </si>
  <si>
    <t>20+1,23+0,97+3,87+1,41+2,04+6,69+14+50,91+60,81+54,72+245,46+6,14+63,02+10,8</t>
  </si>
  <si>
    <t>47</t>
  </si>
  <si>
    <t>113107330</t>
  </si>
  <si>
    <t>Odstranění podkladu z betonu prostého tl do 100 mm strojně pl do 50 m2</t>
  </si>
  <si>
    <t>-2012598938</t>
  </si>
  <si>
    <t>Odstranění podkladů nebo krytů strojně plochy jednotlivě do 50 m2 s přemístěním hmot na skládku na vzdálenost do 3 m nebo s naložením na dopravní prostředek z betonu prostého, o tl. vrstvy do 100 mm</t>
  </si>
  <si>
    <t>1,16+10,32+0,75+1,25+1,16+1,3+5,23</t>
  </si>
  <si>
    <t>48</t>
  </si>
  <si>
    <t>113202111</t>
  </si>
  <si>
    <t>Vytrhání obrub krajníků obrubníků stojatých</t>
  </si>
  <si>
    <t>1965324077</t>
  </si>
  <si>
    <t>Vytrhání obrub s vybouráním lože, s přemístěním hmot na skládku na vzdálenost do 3 m nebo s naložením na dopravní prostředek z krajníků nebo obrubníků stojatých</t>
  </si>
  <si>
    <t>20,1</t>
  </si>
  <si>
    <t>9,17+17,95+2,11</t>
  </si>
  <si>
    <t>10,67+4,08+26,93</t>
  </si>
  <si>
    <t>49</t>
  </si>
  <si>
    <t>966008221</t>
  </si>
  <si>
    <t>Bourání betonového nebo polymerbetonového odvodňovacího žlabu š do 200 mm</t>
  </si>
  <si>
    <t>1372707947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</si>
  <si>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</si>
  <si>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Poznámka k položce:_x000d_
vč. 2x zrušení napojení na kanalizaci, zaslepení</t>
  </si>
  <si>
    <t>4+39</t>
  </si>
  <si>
    <t>997</t>
  </si>
  <si>
    <t>Přesun sutě</t>
  </si>
  <si>
    <t>50</t>
  </si>
  <si>
    <t>997221561</t>
  </si>
  <si>
    <t>Vodorovná doprava suti z kusových materiálů do 1 km</t>
  </si>
  <si>
    <t>243456334</t>
  </si>
  <si>
    <t>Vodorovná doprava suti bez naložení, ale se složením a s hrubým urovnáním z kusových materiálů, na vzdálenost do 1 km</t>
  </si>
  <si>
    <t>6,148+4,163</t>
  </si>
  <si>
    <t>17,508+5,819+5,081+38,7+18,657</t>
  </si>
  <si>
    <t>53,123</t>
  </si>
  <si>
    <t>51</t>
  </si>
  <si>
    <t>997221569</t>
  </si>
  <si>
    <t>Příplatek ZKD 1 km u vodorovné dopravy suti z kusových materiálů</t>
  </si>
  <si>
    <t>-1668979282</t>
  </si>
  <si>
    <t>Vodorovná doprava suti bez naložení, ale se složením a s hrubým urovnáním Příplatek k ceně za každý další započatý 1 km přes 1 km</t>
  </si>
  <si>
    <t>(6,148+4,163)*4</t>
  </si>
  <si>
    <t>(17,508+5,819+5,081+38,7+18,657)*4</t>
  </si>
  <si>
    <t>(53,123)*4</t>
  </si>
  <si>
    <t>52</t>
  </si>
  <si>
    <t>997221861</t>
  </si>
  <si>
    <t>Poplatek za uložení na recyklační skládce (skládkovné) stavebního odpadu z prostého betonu pod kódem 17 01 01</t>
  </si>
  <si>
    <t>26749870</t>
  </si>
  <si>
    <t>Poplatek za uložení stavebního odpadu na recyklační skládce (skládkovné) z prostého betonu zatříděného do Katalogu odpadů pod kódem 17 01 01</t>
  </si>
  <si>
    <t>53</t>
  </si>
  <si>
    <t>997221645</t>
  </si>
  <si>
    <t>Poplatek za uložení na skládce (skládkovné) odpadu asfaltového bez dehtu kód odpadu 17 03 02</t>
  </si>
  <si>
    <t>-2016829615</t>
  </si>
  <si>
    <t>Poplatek za uložení stavebního odpadu na skládce (skládkovné) asfaltového bez obsahu dehtu zatříděného do Katalogu odpadů pod kódem 17 03 02</t>
  </si>
  <si>
    <t>54</t>
  </si>
  <si>
    <t>997221873</t>
  </si>
  <si>
    <t>Poplatek za uložení na recyklační skládce (skládkovné) stavebního odpadu zeminy a kamení zatříděného do Katalogu odpadů pod kódem 17 05 04</t>
  </si>
  <si>
    <t>2132739518</t>
  </si>
  <si>
    <t>998</t>
  </si>
  <si>
    <t>Přesun hmot</t>
  </si>
  <si>
    <t>55</t>
  </si>
  <si>
    <t>998223011</t>
  </si>
  <si>
    <t>Přesun hmot pro pozemní komunikace s krytem dlážděným</t>
  </si>
  <si>
    <t>1982244590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</si>
  <si>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</si>
  <si>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</si>
  <si>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</si>
  <si>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</si>
  <si>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</si>
  <si>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56</t>
  </si>
  <si>
    <t>711161112</t>
  </si>
  <si>
    <t>Izolace proti zemní vlhkosti nopovou fólií vodorovná, nopek v 8,0 mm, tl do 0,6 mm</t>
  </si>
  <si>
    <t>-1179216698</t>
  </si>
  <si>
    <t>Izolace proti zemní vlhkosti a beztlakové vodě nopovými fóliemi na ploše vodorovné V vrstva ochranná, odvětrávací a drenážní výška nopku 8,0 mm, tl. fólie do 0,6 mm</t>
  </si>
  <si>
    <t>288,76*0,5</t>
  </si>
  <si>
    <t>57</t>
  </si>
  <si>
    <t>998711101</t>
  </si>
  <si>
    <t>Přesun hmot tonážní pro izolace proti vodě, vlhkosti a plynům v objektech v do 6 m</t>
  </si>
  <si>
    <t>-525773931</t>
  </si>
  <si>
    <t>Přesun hmot pro izolace proti vodě, vlhkosti a plynům stanovený z hmotnosti přesunovaného materiálu vodorovná dopravní vzdálenost do 50 m základní v objektech výšky do 6 m</t>
  </si>
  <si>
    <t>761</t>
  </si>
  <si>
    <t>Konstrukce prosvětlovací</t>
  </si>
  <si>
    <t>58</t>
  </si>
  <si>
    <t>761661051.R</t>
  </si>
  <si>
    <t>Obnova sklepních světlíků (anglických dvorků) hloubky do 1,0m, šířky přes 1,5 m</t>
  </si>
  <si>
    <t>387600470</t>
  </si>
  <si>
    <t>Obnova sklepních světlíků (anglických dvorků) včetně osazení roštu, osazení odvodňovacího prvku a osazení pojistky (proti vloupání ) hloubky přes 0,6 m do 1,0 m, šířky přes 1,5 m</t>
  </si>
  <si>
    <t>Poznámka k položce:_x000d_
- Nový rošt 2*0,6= 1,2 m2 vč. uchycení_x000d_
- k roštu přivařena pásnice šířky 6 cm (vodící linie)_x000d_
- konstrukce pozink_x000d_
- Úprava hran světlíku betonem (dobetonování, zbroušení, hydrofob. nátěr) cca 1,55m2</t>
  </si>
  <si>
    <t>Práce a dodávky M</t>
  </si>
  <si>
    <t>46-M</t>
  </si>
  <si>
    <t>Zemní práce při extr.mont.pracích</t>
  </si>
  <si>
    <t>59</t>
  </si>
  <si>
    <t>460150123</t>
  </si>
  <si>
    <t>Hloubení kabelových rýh ručně š 35 cm hl 40 cm v hornině tř I skupiny 3</t>
  </si>
  <si>
    <t>2041056750</t>
  </si>
  <si>
    <t>Hloubení zapažených i nezapažených kabelových rýh ručně včetně urovnání dna s přemístěním výkopku do vzdálenosti 3 m od okraje jámy nebo s naložením na dopravní prostředek šířky 35 cm hloubky 40 cm v hornině třídy těžitelnosti I skupiny 3</t>
  </si>
  <si>
    <t>pro odkop kabelu</t>
  </si>
  <si>
    <t>89,71</t>
  </si>
  <si>
    <t>60</t>
  </si>
  <si>
    <t>460791114</t>
  </si>
  <si>
    <t>Montáž trubek ochranných plastových uložených volně do rýhy tuhých D přes 90 do 110 mm</t>
  </si>
  <si>
    <t>-389820867</t>
  </si>
  <si>
    <t>Montáž trubek ochranných uložených volně do rýhy plastových tuhých, vnitřního průměru přes 90 do 110 mm</t>
  </si>
  <si>
    <t>4,71+5,17+6,76+6,98+6,11+9,61+8,64+6,2+5,82+6,02+6,39+4+6,48+6,82</t>
  </si>
  <si>
    <t>61</t>
  </si>
  <si>
    <t>34571098</t>
  </si>
  <si>
    <t>trubka elektroinstalační dělená (chránička) D 100/110mm, HDPE</t>
  </si>
  <si>
    <t>128</t>
  </si>
  <si>
    <t>-642572151</t>
  </si>
  <si>
    <t>89,71*1,02 'Přepočtené koeficientem množství</t>
  </si>
  <si>
    <t>62</t>
  </si>
  <si>
    <t>460560123</t>
  </si>
  <si>
    <t>Zásyp kabelových rýh ručně se zhutněním š 35 cm hl 40 cm z horniny tř I skupiny 3</t>
  </si>
  <si>
    <t>-1594785020</t>
  </si>
  <si>
    <t>Zásyp kabelových rýh ručně s přemístění sypaniny ze vzdálenosti do 10 m, s uložením výkopku ve vrstvách včetně zhutnění a úpravy povrchu šířky 35 cm hloubky 40 cm z horniny třídy těžitelnosti I skupiny 3</t>
  </si>
  <si>
    <t>HZS</t>
  </si>
  <si>
    <t>Hodinové zúčtovací sazby</t>
  </si>
  <si>
    <t>63</t>
  </si>
  <si>
    <t>HZS4131</t>
  </si>
  <si>
    <t>Hodinová zúčtovací sazba jeřábník</t>
  </si>
  <si>
    <t>hod</t>
  </si>
  <si>
    <t>512</t>
  </si>
  <si>
    <t>-1639584145</t>
  </si>
  <si>
    <t>Hodinové zúčtovací sazby ostatních profesí obsluha stavebních strojů a zařízení jeřábník</t>
  </si>
  <si>
    <t>Poznámka k položce:_x000d_
pro přesun květináče</t>
  </si>
  <si>
    <t>HZS4142</t>
  </si>
  <si>
    <t>Hodinová zúčtovací sazba vazač břemen odborný</t>
  </si>
  <si>
    <t>-984488992</t>
  </si>
  <si>
    <t>Hodinové zúčtovací sazby ostatních profesí obsluha stavebních strojů a zařízení vazač břemen odborný</t>
  </si>
  <si>
    <t>VRN</t>
  </si>
  <si>
    <t>VRN1</t>
  </si>
  <si>
    <t>Průzkumné, geodetické a projektové práce</t>
  </si>
  <si>
    <t>65</t>
  </si>
  <si>
    <t>012303000</t>
  </si>
  <si>
    <t>Geodetické práce po výstavbě (zaměření skutečného provedení stavby vč. geometrického plánu)</t>
  </si>
  <si>
    <t>kpl</t>
  </si>
  <si>
    <t>1024</t>
  </si>
  <si>
    <t>-2090551239</t>
  </si>
  <si>
    <t>VRN3</t>
  </si>
  <si>
    <t>Zařízení staveniště</t>
  </si>
  <si>
    <t>66</t>
  </si>
  <si>
    <t>030001000</t>
  </si>
  <si>
    <t>Zařízení staveniště (zřízení, provoz, odstranění)</t>
  </si>
  <si>
    <t>769678339</t>
  </si>
  <si>
    <t xml:space="preserve">Zařízení staveniště  (zřízení, provoz, odstranění)</t>
  </si>
  <si>
    <t>67</t>
  </si>
  <si>
    <t>034303000</t>
  </si>
  <si>
    <t>Dopravní značení na staveništi (DIO)</t>
  </si>
  <si>
    <t>-483123445</t>
  </si>
  <si>
    <t>Poznámka k položce:_x000d_
Pro nacenění použít přílohu: "Situace DIO"</t>
  </si>
  <si>
    <t>68</t>
  </si>
  <si>
    <t>034503000</t>
  </si>
  <si>
    <t>Informační tabule na staveništi "informační cedule"</t>
  </si>
  <si>
    <t>2029978365</t>
  </si>
  <si>
    <t>Poznámka k položce:_x000d_
Velkoplošné reklamní panely/billboardy dle pravidel publicity dotačního příslušného dotačního programu, po schválení objednatelem</t>
  </si>
  <si>
    <t>B - Neuznatelné náklady</t>
  </si>
  <si>
    <t xml:space="preserve">    8 - Trubní vedení</t>
  </si>
  <si>
    <t xml:space="preserve">    VRN4 - Inženýrská činnost</t>
  </si>
  <si>
    <t>111211101</t>
  </si>
  <si>
    <t>Odstranění křovin a stromů průměru kmene do 100 mm i s kořeny sklonu terénu do 1:5 ručně</t>
  </si>
  <si>
    <t>1639834541</t>
  </si>
  <si>
    <t>Odstranění křovin a stromů s odstraněním kořenů ručně průměru kmene do 100 mm jakékoliv plochy v rovině nebo ve svahu o sklonu do 1:5</t>
  </si>
  <si>
    <t>47,5</t>
  </si>
  <si>
    <t>112151352</t>
  </si>
  <si>
    <t>Kácení stromu s postupným spouštěním koruny a kmene D přes 0,2 do 0,3 m</t>
  </si>
  <si>
    <t>572205622</t>
  </si>
  <si>
    <t>Pokácení stromu postupné se spouštěním částí kmene a koruny o průměru na řezné ploše pařezu přes 200 do 300 mm</t>
  </si>
  <si>
    <t>112201112</t>
  </si>
  <si>
    <t>Odstranění pařezů D přes 0,2 do 0,3 m v rovině a svahu do 1:5 s odklizením do 20 m a zasypáním jámy</t>
  </si>
  <si>
    <t>-1584420180</t>
  </si>
  <si>
    <t>Odstranění pařezu v rovině nebo na svahu do 1:5 o průměru pařezu na řezné ploše přes 200 do 300 mm</t>
  </si>
  <si>
    <t>-1869722730</t>
  </si>
  <si>
    <t>2,35+0,77+12,52+0,81+7,22+1,18</t>
  </si>
  <si>
    <t>-794263855</t>
  </si>
  <si>
    <t>269,07</t>
  </si>
  <si>
    <t>132251101</t>
  </si>
  <si>
    <t>Hloubení rýh nezapažených š do 800 mm v hornině třídy těžitelnosti I skupiny 3 objem do 20 m3 strojně</t>
  </si>
  <si>
    <t>43806393</t>
  </si>
  <si>
    <t>Hloubení nezapažených rýh šířky do 800 mm strojně s urovnáním dna do předepsaného profilu a spádu v hornině třídy těžitelnosti I skupiny 3 do 20 m3</t>
  </si>
  <si>
    <t>7,56</t>
  </si>
  <si>
    <t>132251251</t>
  </si>
  <si>
    <t>Hloubení rýh nezapažených š do 2000 mm v hornině třídy těžitelnosti I skupiny 3 objem do 20 m3 strojně</t>
  </si>
  <si>
    <t>-196940208</t>
  </si>
  <si>
    <t>Hloubení nezapažených rýh šířky přes 800 do 2 000 mm strojně s urovnáním dna do předepsaného profilu a spádu v hornině třídy těžitelnosti I skupiny 3 do 20 m3</t>
  </si>
  <si>
    <t>6,06</t>
  </si>
  <si>
    <t>133251101</t>
  </si>
  <si>
    <t>Hloubení šachet nezapažených v hornině třídy těžitelnosti I skupiny 3 objem do 20 m3</t>
  </si>
  <si>
    <t>507870193</t>
  </si>
  <si>
    <t>Hloubení nezapažených šachet strojně v hornině třídy těžitelnosti I skupiny 3 do 20 m3</t>
  </si>
  <si>
    <t>162351103</t>
  </si>
  <si>
    <t>Vodorovné přemístění přes 50 do 500 m výkopku/sypaniny z horniny třídy těžitelnosti I skupiny 1 až 3</t>
  </si>
  <si>
    <t>-130221124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</si>
  <si>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</si>
  <si>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"zemina v rámci stavby" 2,6</t>
  </si>
  <si>
    <t>162201405</t>
  </si>
  <si>
    <t>Vodorovné přemístění větví stromů jehličnatých do 1 km D kmene přes 100 do 300 mm</t>
  </si>
  <si>
    <t>442562025</t>
  </si>
  <si>
    <t>Vodorovné přemístění větví, kmenů nebo pařezů s naložením, složením a dopravou do 1000 m větví stromů jehličnatých, průměru kmene přes 100 do 300 mm</t>
  </si>
  <si>
    <t>Poznámka k položce:_x000d_
vč. likvidace</t>
  </si>
  <si>
    <t>162201415</t>
  </si>
  <si>
    <t>Vodorovné přemístění kmenů stromů jehličnatých do 1 km D kmene přes 100 do 300 mm</t>
  </si>
  <si>
    <t>-513727808</t>
  </si>
  <si>
    <t>Vodorovné přemístění větví, kmenů nebo pařezů s naložením, složením a dopravou do 1000 m kmenů stromů jehličnatých, průměru přes 100 do 300 mm</t>
  </si>
  <si>
    <t>162201421</t>
  </si>
  <si>
    <t>Vodorovné přemístění pařezů do 1 km D přes 100 do 300 mm</t>
  </si>
  <si>
    <t>781453243</t>
  </si>
  <si>
    <t>Vodorovné přemístění větví, kmenů nebo pařezů s naložením, složením a dopravou do 1000 m pařezů kmenů, průměru přes 100 do 300 mm</t>
  </si>
  <si>
    <t>162301501</t>
  </si>
  <si>
    <t>Vodorovné přemístění křovin do 5 km D kmene do 100 mm</t>
  </si>
  <si>
    <t>714594016</t>
  </si>
  <si>
    <t>Vodorovné přemístění smýcených křovin do průměru kmene 100 mm na vzdálenost do 5 000 m</t>
  </si>
  <si>
    <t>47,5*2</t>
  </si>
  <si>
    <t>162301941</t>
  </si>
  <si>
    <t>Příplatek k vodorovnému přemístění větví stromů jehličnatých D kmene přes 100 do 300 mm ZKD 1 km</t>
  </si>
  <si>
    <t>1249332292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</si>
  <si>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</si>
  <si>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162301961</t>
  </si>
  <si>
    <t>Příplatek k vodorovnému přemístění kmenů stromů jehličnatých D kmene přes 100 do 300 mm ZKD 1 km</t>
  </si>
  <si>
    <t>-390949067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</si>
  <si>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</si>
  <si>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162301971</t>
  </si>
  <si>
    <t>Příplatek k vodorovnému přemístění pařezů D přes 100 do 300 mm ZKD 1 km</t>
  </si>
  <si>
    <t>-997568273</t>
  </si>
  <si>
    <t>Vodorovné přemístění větví, kmenů nebo pařezů s naložením, složením a dopravou Příplatek k cenám za každých dalších i započatých 1000 m přes 1000 m pařezů kmenů, průměru přes 100 do 300 mm</t>
  </si>
  <si>
    <t>803152462</t>
  </si>
  <si>
    <t>"zemina k ohumusování na skládku stavby" 2,485</t>
  </si>
  <si>
    <t>"zemina k ohumusování ze skládky stavby na místo upotřebení" 2,485+60,21</t>
  </si>
  <si>
    <t>-961899278</t>
  </si>
  <si>
    <t>269,07+7,56+6,06+1</t>
  </si>
  <si>
    <t>-2,6</t>
  </si>
  <si>
    <t>167151101</t>
  </si>
  <si>
    <t>Nakládání výkopku z hornin třídy těžitelnosti I skupiny 1 až 3 do 100 m3</t>
  </si>
  <si>
    <t>-627579689</t>
  </si>
  <si>
    <t>Nakládání, skládání a překládání neulehlého výkopku nebo sypaniny strojně nakládání, množství do 100 m3, z horniny třídy těžitelnosti I, skupiny 1 až 3</t>
  </si>
  <si>
    <t>2,6</t>
  </si>
  <si>
    <t>2,485+60,21</t>
  </si>
  <si>
    <t>171151103</t>
  </si>
  <si>
    <t>Uložení sypaniny z hornin soudržných do násypů zhutněných strojně</t>
  </si>
  <si>
    <t>1370285470</t>
  </si>
  <si>
    <t>Uložení sypanin do násypů strojně s rozprostřením sypaniny ve vrstvách a s hrubým urovnáním zhutněných z hornin soudržných jakékoliv třídy těžitelnosti</t>
  </si>
  <si>
    <t>-1103484708</t>
  </si>
  <si>
    <t>2,485</t>
  </si>
  <si>
    <t>2078217885</t>
  </si>
  <si>
    <t>281,09*1,8</t>
  </si>
  <si>
    <t>174101101</t>
  </si>
  <si>
    <t>Zásyp jam, šachet rýh nebo kolem objektů sypaninou se zhutněním</t>
  </si>
  <si>
    <t>1388682727</t>
  </si>
  <si>
    <t>Zásyp sypaninou z jakékoliv horniny strojně s uložením výkopku ve vrstvách se zhutněním jam, šachet, rýh nebo kolem objektů v těchto vykopávkách</t>
  </si>
  <si>
    <t xml:space="preserve">"obsyp UV štěrkopískem" </t>
  </si>
  <si>
    <t>1*0,6</t>
  </si>
  <si>
    <t>175151101</t>
  </si>
  <si>
    <t>Obsypání potrubí strojně sypaninou bez prohození, uloženou do 3 m</t>
  </si>
  <si>
    <t>2040758872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</si>
  <si>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</si>
  <si>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2,38</t>
  </si>
  <si>
    <t>58337310</t>
  </si>
  <si>
    <t>štěrkopísek frakce 0/4</t>
  </si>
  <si>
    <t>-1740107430</t>
  </si>
  <si>
    <t>0,6+2,38</t>
  </si>
  <si>
    <t>2,98*2 'Přepočtené koeficientem množství</t>
  </si>
  <si>
    <t>181111111</t>
  </si>
  <si>
    <t>Plošná úprava terénu do 500 m2 zemina skupiny 1 až 4 nerovnosti přes 50 do 100 mm v rovinně a svahu do 1:5</t>
  </si>
  <si>
    <t>1162229333</t>
  </si>
  <si>
    <t>Plošná úprava terénu v zemině skupiny 1 až 4 s urovnáním povrchu bez doplnění ornice souvislé plochy do 500 m2 při nerovnostech terénu přes 50 do 100 mm v rovině nebo na svahu do 1:5</t>
  </si>
  <si>
    <t>562,74</t>
  </si>
  <si>
    <t>181351003</t>
  </si>
  <si>
    <t>Rozprostření ornice tl vrstvy do 200 mm pl do 100 m2 v rovině nebo ve svahu do 1:5 strojně</t>
  </si>
  <si>
    <t>-1220341970</t>
  </si>
  <si>
    <t>Rozprostření a urovnání ornice v rovině nebo ve svahu sklonu do 1:5 strojně při souvislé ploše do 100 m2, tl. vrstvy do 200 mm</t>
  </si>
  <si>
    <t>1,07+70,3+67,82+46,69+54,04+37,88+1,76+3,12+1,3+19,36+3,13+67,56+56,29+37,38+25,75+36,52+21,69+11,08</t>
  </si>
  <si>
    <t>181411131</t>
  </si>
  <si>
    <t>Založení parkového trávníku výsevem pl do 1000 m2 v rovině a ve svahu do 1:5</t>
  </si>
  <si>
    <t>189376626</t>
  </si>
  <si>
    <t>Založení trávníku na půdě předem připravené plochy do 1000 m2 výsevem včetně utažení parkového v rovině nebo na svahu do 1:5</t>
  </si>
  <si>
    <t>00572420</t>
  </si>
  <si>
    <t>osivo směs travní parková okrasná</t>
  </si>
  <si>
    <t>kg</t>
  </si>
  <si>
    <t>1513504709</t>
  </si>
  <si>
    <t>562,74*0,03</t>
  </si>
  <si>
    <t>-1281508653</t>
  </si>
  <si>
    <t>143,27+197,98+173,18+28,57+13,25</t>
  </si>
  <si>
    <t>10364101</t>
  </si>
  <si>
    <t>zemina pro terénní úpravy - ornice</t>
  </si>
  <si>
    <t>1893206870</t>
  </si>
  <si>
    <t>Poznámka k položce:_x000d_
nákup vč. dopravy</t>
  </si>
  <si>
    <t>"potřeba" 556,25*0,15</t>
  </si>
  <si>
    <t>"stávající" -(2,485+60,21)</t>
  </si>
  <si>
    <t>20,743*1,8 'Přepočtené koeficientem množství</t>
  </si>
  <si>
    <t>183402121</t>
  </si>
  <si>
    <t>Rozrušení půdy souvislé pl přes 100 do 500 m2 hl přes 50 do 150 mm v rovině a svahu do 1:5</t>
  </si>
  <si>
    <t>-359349211</t>
  </si>
  <si>
    <t>Rozrušení půdy na hloubku přes 50 do 150 mm souvislé plochy do 500 m2 v rovině nebo na svahu do 1:5</t>
  </si>
  <si>
    <t>183901113</t>
  </si>
  <si>
    <t>Příprava nádob pro vysazování rostlin v nádoby do 700 mm a pl přes 0,6 do 1 m2 s naplněním zeminou</t>
  </si>
  <si>
    <t>1676723196</t>
  </si>
  <si>
    <t>Příprava nádob pro vysazování rostlin plocha nádoby přes 0,60 do 1.00 m2</t>
  </si>
  <si>
    <t>183902123</t>
  </si>
  <si>
    <t>Odstranění zeminy, substrátu a vsakovací vrstvy z nádob v do 700 mm pl přes 0,60 do 1,00 m2</t>
  </si>
  <si>
    <t>1982077475</t>
  </si>
  <si>
    <t>Odstranění zeminy nebo substrátu a vsakovací vrstvy z nádoby nádoba výšky do 700 mm a plochy přes 0,60 do 1,00 m2</t>
  </si>
  <si>
    <t>184102212</t>
  </si>
  <si>
    <t>Výsadba keře bez balu v do 1 m do nádob nebo zvýšených záhonů se zalitím v rovině a svahu do 1:5</t>
  </si>
  <si>
    <t>1482251320</t>
  </si>
  <si>
    <t>Výsadba keře bez balu do předem vyhloubené jamky se zalitím v rovině nebo na svahu do 1:5 výšky do 1 m do nádob nebo zvýšených záhonů</t>
  </si>
  <si>
    <t>026_sadba</t>
  </si>
  <si>
    <t>sazenice (do květináče) určí investor</t>
  </si>
  <si>
    <t>-239120129</t>
  </si>
  <si>
    <t>184853511</t>
  </si>
  <si>
    <t>Chemické odplevelení před založením kultury přes 20 m2 postřikem na široko v rovině a svahu do 1:5 strojně</t>
  </si>
  <si>
    <t>-1291346869</t>
  </si>
  <si>
    <t>Chemické odplevelení půdy před založením kultury, trávníku nebo zpevněných ploch strojně o výměře jednotlivě přes 20 m2 postřikem na široko v rovině nebo na svahu do 1:5</t>
  </si>
  <si>
    <t>185804312</t>
  </si>
  <si>
    <t>Zalití rostlin vodou plocha přes 20 m2</t>
  </si>
  <si>
    <t>508099773</t>
  </si>
  <si>
    <t>Zalití rostlin vodou plochy záhonů jednotlivě přes 20 m2</t>
  </si>
  <si>
    <t>562,74*0,025</t>
  </si>
  <si>
    <t>185851121</t>
  </si>
  <si>
    <t>Dovoz vody pro zálivku rostlin za vzdálenost do 1000 m</t>
  </si>
  <si>
    <t>384029374</t>
  </si>
  <si>
    <t>Dovoz vody pro zálivku rostlin na vzdálenost do 1000 m</t>
  </si>
  <si>
    <t>14,069*2</t>
  </si>
  <si>
    <t>451572111</t>
  </si>
  <si>
    <t>Lože pod potrubí otevřený výkop z kameniva drobného těženého</t>
  </si>
  <si>
    <t>924235042</t>
  </si>
  <si>
    <t>Lože pod potrubí, stoky a drobné objekty v otevřeném výkopu z kameniva drobného těženého 0 až 4 mm</t>
  </si>
  <si>
    <t>4,33*1*0,15</t>
  </si>
  <si>
    <t>Součetý</t>
  </si>
  <si>
    <t>564231111</t>
  </si>
  <si>
    <t>Podklad nebo podsyp ze štěrkopísku ŠP tl 100 mm</t>
  </si>
  <si>
    <t>301998167</t>
  </si>
  <si>
    <t>Podklad nebo podsyp ze štěrkopísku ŠP s rozprostřením, vlhčením a zhutněním plochy přes 100 m2, po zhutnění tl. 100 mm</t>
  </si>
  <si>
    <t>"pod obruby" 188,98</t>
  </si>
  <si>
    <t>"vozovka" 197,98</t>
  </si>
  <si>
    <t>Podklad nebo podsyp ze štěrkopísku ŠP tl 110 mm</t>
  </si>
  <si>
    <t>-930698841</t>
  </si>
  <si>
    <t>"technologická dl." 13,25</t>
  </si>
  <si>
    <t>Podklad nebo podsyp ze štěrkopísku ŠP tl 160 mm</t>
  </si>
  <si>
    <t>144871039</t>
  </si>
  <si>
    <t>"vjezdy" 173,18</t>
  </si>
  <si>
    <t>564251113</t>
  </si>
  <si>
    <t>Podklad nebo podsyp ze štěrkopísku ŠP tl 170 mm</t>
  </si>
  <si>
    <t>1812604492</t>
  </si>
  <si>
    <t>Podklad nebo podsyp ze štěrkopísku ŠP s rozprostřením, vlhčením a zhutněním plochy přes 100 m2, po zhutnění tl. 170 mm</t>
  </si>
  <si>
    <t>"manipulační plocha" 143,27</t>
  </si>
  <si>
    <t>"rampy" 28,57</t>
  </si>
  <si>
    <t>564831111</t>
  </si>
  <si>
    <t>Podklad ze štěrkodrtě ŠD tl 100 mm</t>
  </si>
  <si>
    <t>-1653781471</t>
  </si>
  <si>
    <t>Podklad ze štěrkodrti ŠD s rozprostřením a zhutněním plochy přes 100 m2, po zhutnění tl. 100 mm</t>
  </si>
  <si>
    <t>"dorovnání" 0,95+0,72+2,45</t>
  </si>
  <si>
    <t>Podklad ze štěrkodrtě ŠD tl 150 mm</t>
  </si>
  <si>
    <t>-1626534638</t>
  </si>
  <si>
    <t>"vjezdy" 148,1</t>
  </si>
  <si>
    <t>"rampy" 22,59</t>
  </si>
  <si>
    <t>564861111</t>
  </si>
  <si>
    <t>Podklad ze štěrkodrtě ŠD tl 200 mm</t>
  </si>
  <si>
    <t>1682268820</t>
  </si>
  <si>
    <t>Podklad ze štěrkodrti ŠD s rozprostřením a zhutněním plochy přes 100 m2, po zhutnění tl. 200 mm</t>
  </si>
  <si>
    <t>"vozovka" 12,18+9,39+5,28+171,13</t>
  </si>
  <si>
    <t>565155111</t>
  </si>
  <si>
    <t>Asfaltový beton vrstva podkladní ACP 16 (obalované kamenivo OKS) tl 70 mm š do 3 m</t>
  </si>
  <si>
    <t>-1447522901</t>
  </si>
  <si>
    <t>Asfaltový beton vrstva podkladní ACP 16 (obalované kamenivo střednězrnné - OKS) s rozprostřením a zhutněním v pruhu šířky přes 1,5 do 3 m, po zhutnění tl. 70 mm</t>
  </si>
  <si>
    <t>325+12,18+9,39+5,28</t>
  </si>
  <si>
    <t>573211109</t>
  </si>
  <si>
    <t>Postřik živičný spojovací z asfaltu v množství 0,50 kg/m2</t>
  </si>
  <si>
    <t>938177079</t>
  </si>
  <si>
    <t>Postřik spojovací PS bez posypu kamenivem z asfaltu silničního, v množství 0,50 kg/m2</t>
  </si>
  <si>
    <t>547,06</t>
  </si>
  <si>
    <t>577134111</t>
  </si>
  <si>
    <t>Asfaltový beton vrstva obrusná ACO 11 (ABS) tř. I tl 40 mm š do 3 m z nemodifikovaného asfaltu</t>
  </si>
  <si>
    <t>1329379624</t>
  </si>
  <si>
    <t>Asfaltový beton vrstva obrusná ACO 11 (ABS) s rozprostřením a se zhutněním z nemodifikovaného asfaltu v pruhu šířky do 3 m tř. I (ACO 11+), po zhutnění tl. 40 mm</t>
  </si>
  <si>
    <t>195,21+325+12,18+9,39+5,28</t>
  </si>
  <si>
    <t>591241111</t>
  </si>
  <si>
    <t>Kladení dlažby z kostek drobných z kamene na MC tl 50 mm</t>
  </si>
  <si>
    <t>-601264256</t>
  </si>
  <si>
    <t>Kladení dlažby z kostek s provedením lože do tl. 50 mm, s vyplněním spár, s dvojím beraněním a se smetením přebytečného materiálu na krajnici drobných z kamene, do lože z cementové malty</t>
  </si>
  <si>
    <t>"rampy"</t>
  </si>
  <si>
    <t>8,23+12,86+7,48</t>
  </si>
  <si>
    <t>-49,81*0,1</t>
  </si>
  <si>
    <t>"technologická dl."</t>
  </si>
  <si>
    <t>13,25</t>
  </si>
  <si>
    <t>-3,8</t>
  </si>
  <si>
    <t>58381007</t>
  </si>
  <si>
    <t>kostka štípaná dlažební žula drobná 8/10</t>
  </si>
  <si>
    <t>558463688</t>
  </si>
  <si>
    <t>23,589+13,25</t>
  </si>
  <si>
    <t>36,839*1,03 'Přepočtené koeficientem množství</t>
  </si>
  <si>
    <t>Kladení zámkové dlažby komunikací pro pěší tl 80 mm skupiny A pl do 50 m2</t>
  </si>
  <si>
    <t>-1189545742</t>
  </si>
  <si>
    <t>11,48+10,05+6,62+8,94+11,68+20,39+2,69+13,22+28,44+13,01+15,35+13,54+9,77+8</t>
  </si>
  <si>
    <t>"kostka do betonu" -(250,79)*0,1</t>
  </si>
  <si>
    <t>2,3+2,39+1,86+1,61+1,53+1,53+1,04</t>
  </si>
  <si>
    <t>"kostka do betonu" -5,6*0,1</t>
  </si>
  <si>
    <t>-787146726</t>
  </si>
  <si>
    <t>173,18-25,079</t>
  </si>
  <si>
    <t>148,101*1,03 'Přepočtené koeficientem množství</t>
  </si>
  <si>
    <t>-464983413</t>
  </si>
  <si>
    <t>11,7</t>
  </si>
  <si>
    <t>11,7*1,03 'Přepočtené koeficientem množství</t>
  </si>
  <si>
    <t>596412210</t>
  </si>
  <si>
    <t>Kladení dlažby z vegetačních tvárnic pozemních komunikací tl 80 mm pl do 50 m2</t>
  </si>
  <si>
    <t>-1379782329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</si>
  <si>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</si>
  <si>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 xml:space="preserve">"manipulační plocha" </t>
  </si>
  <si>
    <t>13,04+12,9+26,44+12,98+12,85+13,02+13,02+12,98+13,02+13,02</t>
  </si>
  <si>
    <t>592452695.1</t>
  </si>
  <si>
    <t>dlažba zámková zatravňovací 21x14x8 cm barva červená</t>
  </si>
  <si>
    <t>1521336641</t>
  </si>
  <si>
    <t xml:space="preserve">dlaždice betonové dlažba zámková (ČSN EN 1338) dlažba vibrolisovaná standardní povrch (uzavřený hladký povrch) provedení: BAREVNÁ dlažba  zatravňovací 21 x 14 x 8 (24x17x8 včetně zatravňovací části)
</t>
  </si>
  <si>
    <t>143,27*1,03 'Přepočtené koeficientem množství</t>
  </si>
  <si>
    <t>58343810</t>
  </si>
  <si>
    <t>kamenivo drcené hrubé frakce 4/8</t>
  </si>
  <si>
    <t>CS ÚRS 2019 01</t>
  </si>
  <si>
    <t>-953236606</t>
  </si>
  <si>
    <t>143,27*0,08*0,275</t>
  </si>
  <si>
    <t>3,152*2 'Přepočtené koeficientem množství</t>
  </si>
  <si>
    <t>Trubní vedení</t>
  </si>
  <si>
    <t>871313121</t>
  </si>
  <si>
    <t>Montáž kanalizačního potrubí hladkého plnostěnného SN 8 z PVC-U DN 160</t>
  </si>
  <si>
    <t>-1610717663</t>
  </si>
  <si>
    <t>Montáž kanalizačního potrubí z tvrdého PVC-U hladkého plnostěnného tuhost SN 8 DN 160</t>
  </si>
  <si>
    <t>4,33</t>
  </si>
  <si>
    <t>28611165</t>
  </si>
  <si>
    <t>trubka kanalizační PVC-U plnostěnná jednovrstvá DN 160x3000mm SN8</t>
  </si>
  <si>
    <t>-2085027800</t>
  </si>
  <si>
    <t>4,33*1,03 'Přepočtené koeficientem množství</t>
  </si>
  <si>
    <t>895941302</t>
  </si>
  <si>
    <t>Osazení vpusti uliční DN 450 z betonových dílců dno s kalištěm</t>
  </si>
  <si>
    <t>1021615002</t>
  </si>
  <si>
    <t>Osazení vpusti uliční z betonových dílců DN 450 dno s kalištěm</t>
  </si>
  <si>
    <t>59223852</t>
  </si>
  <si>
    <t>dno pro uliční vpusť s kalovou prohlubní betonové 450x300x50mm</t>
  </si>
  <si>
    <t>667542570</t>
  </si>
  <si>
    <t>895941313</t>
  </si>
  <si>
    <t>Osazení vpusti uliční DN 450 z betonových dílců skruž horní 295 mm</t>
  </si>
  <si>
    <t>-507725771</t>
  </si>
  <si>
    <t>Osazení vpusti uliční z betonových dílců DN 450 skruž horní 295 mm</t>
  </si>
  <si>
    <t>59223866</t>
  </si>
  <si>
    <t>skruž pro uliční vpusť přechodová betonová 450-270x295x50m</t>
  </si>
  <si>
    <t>CS ÚRS 2021 02</t>
  </si>
  <si>
    <t>-709148144</t>
  </si>
  <si>
    <t>895941322</t>
  </si>
  <si>
    <t>Osazení vpusti uliční DN 450 z betonových dílců skruž středová 295 mm</t>
  </si>
  <si>
    <t>-794838083</t>
  </si>
  <si>
    <t>Osazení vpusti uliční z betonových dílců DN 450 skruž středová 295 mm</t>
  </si>
  <si>
    <t>59223862</t>
  </si>
  <si>
    <t>skruž betonová středová pro uliční vpusť 450x295x50mm</t>
  </si>
  <si>
    <t>652774420</t>
  </si>
  <si>
    <t>895941331</t>
  </si>
  <si>
    <t>Osazení vpusti uliční DN 450 z betonových dílců skruž průběžná s výtokem</t>
  </si>
  <si>
    <t>-1748098951</t>
  </si>
  <si>
    <t>Osazení vpusti uliční z betonových dílců DN 450 skruž průběžná s výtokem</t>
  </si>
  <si>
    <t>59223854</t>
  </si>
  <si>
    <t>skruž betonová s odtokem 150mm PVC pro uliční vpusť 450x350x50mm</t>
  </si>
  <si>
    <t>1174990638</t>
  </si>
  <si>
    <t>69</t>
  </si>
  <si>
    <t>899202211</t>
  </si>
  <si>
    <t>Demontáž mříží litinových včetně rámů hmotnosti přes 50 do 100 kg</t>
  </si>
  <si>
    <t>-1504769930</t>
  </si>
  <si>
    <t>Demontáž mříží litinových včetně rámů, hmotnosti jednotlivě přes 50 do 100 Kg</t>
  </si>
  <si>
    <t>70</t>
  </si>
  <si>
    <t>899203112</t>
  </si>
  <si>
    <t>Osazení mříží litinových včetně rámů a košů na bahno pro třídu zatížení B125, C250</t>
  </si>
  <si>
    <t>-431024570</t>
  </si>
  <si>
    <t>71</t>
  </si>
  <si>
    <t>59223874</t>
  </si>
  <si>
    <t>koš vysoký pro uliční vpusti žárově Pz plech pro rám 500/300mm</t>
  </si>
  <si>
    <t>394550869</t>
  </si>
  <si>
    <t>72</t>
  </si>
  <si>
    <t>55242322.0</t>
  </si>
  <si>
    <t>mříž C 250 - plochá 300x500mm</t>
  </si>
  <si>
    <t>-229033403</t>
  </si>
  <si>
    <t>73</t>
  </si>
  <si>
    <t>899132111</t>
  </si>
  <si>
    <t>Výměna (výšková úprava) poklopu kanalizačního samonivelačního s ošetřením podkladu hloubky do 25 cm</t>
  </si>
  <si>
    <t>-107748657</t>
  </si>
  <si>
    <t>Výměna (výšková úprava) poklopu kanalizačního s rámem samonivelačním s ošetřením podkladních vrstev hloubky do 25 cm</t>
  </si>
  <si>
    <t>Poznámka k položce:_x000d_
výšková úprava - poklop stávající</t>
  </si>
  <si>
    <t>74</t>
  </si>
  <si>
    <t>899132212</t>
  </si>
  <si>
    <t>Výměna (výšková úprava) poklopu vodovodního samonivelačního nebo pevného šoupátkového</t>
  </si>
  <si>
    <t>-1405815929</t>
  </si>
  <si>
    <t>75</t>
  </si>
  <si>
    <t>966870001</t>
  </si>
  <si>
    <t>Vybourání uličních vpustí</t>
  </si>
  <si>
    <t>63330696</t>
  </si>
  <si>
    <t>Vybourání uličních vpustí 
položka zahrnuje:
- kompletní bourací práce včetně nezbytného rozsahu zemních prací
- veškerou manipulaci s vybouranou sutí a hmotami vč. uložení na skládku</t>
  </si>
  <si>
    <t>Poznámka k položce:_x000d_
vč. zaslepení přípojky</t>
  </si>
  <si>
    <t>76</t>
  </si>
  <si>
    <t>napojení_02</t>
  </si>
  <si>
    <t>napojení přípojek DN do 160 na stávající potrubí, šachtu</t>
  </si>
  <si>
    <t>-567209344</t>
  </si>
  <si>
    <t>Poznámka k položce:_x000d_
vč. utěsnění přípojky</t>
  </si>
  <si>
    <t>77</t>
  </si>
  <si>
    <t>-190307743</t>
  </si>
  <si>
    <t>"vjezdy - bet. kostka 80 přírodní"</t>
  </si>
  <si>
    <t>17,49+17,6+13,67+17,44+17,58+37,33+7,27+16,98+26,48+14,9+17,1+16,21+16,07+14,67</t>
  </si>
  <si>
    <t xml:space="preserve">"vjezdy - bet. kostka pro nevidomé 80" </t>
  </si>
  <si>
    <t>5,6</t>
  </si>
  <si>
    <t>"rampy - žulová kostka"</t>
  </si>
  <si>
    <t>18,66+18,12+13,03</t>
  </si>
  <si>
    <t>12,41+12,64+5,15+7,8</t>
  </si>
  <si>
    <t>78</t>
  </si>
  <si>
    <t>853679846</t>
  </si>
  <si>
    <t>49,81*0,1</t>
  </si>
  <si>
    <t>4,981*1,03 'Přepočtené koeficientem množství</t>
  </si>
  <si>
    <t>79</t>
  </si>
  <si>
    <t>602784109</t>
  </si>
  <si>
    <t>250,79*0,1</t>
  </si>
  <si>
    <t>25,079*1,03 'Přepočtené koeficientem množství</t>
  </si>
  <si>
    <t>80</t>
  </si>
  <si>
    <t>124049142</t>
  </si>
  <si>
    <t>5,6*0,1</t>
  </si>
  <si>
    <t>0,56*1,03 'Přepočtené koeficientem množství</t>
  </si>
  <si>
    <t>81</t>
  </si>
  <si>
    <t>-1617068821</t>
  </si>
  <si>
    <t>"R1" 1,57*14</t>
  </si>
  <si>
    <t>"R0,5" 0,75+2+1,13+0,86</t>
  </si>
  <si>
    <t>"rohové" 0,5*10</t>
  </si>
  <si>
    <t>552,02</t>
  </si>
  <si>
    <t>-40,68</t>
  </si>
  <si>
    <t>82</t>
  </si>
  <si>
    <t>383308986</t>
  </si>
  <si>
    <t>511,34*1,01 'Přepočtené koeficientem množství</t>
  </si>
  <si>
    <t>83</t>
  </si>
  <si>
    <t>59217017.0</t>
  </si>
  <si>
    <t>obrubník betonový chodníkový obloukový 780x80x250mm</t>
  </si>
  <si>
    <t>-2049095388</t>
  </si>
  <si>
    <t>"R1" (14)*1,57</t>
  </si>
  <si>
    <t>26,72*1,01 'Přepočtené koeficientem množství</t>
  </si>
  <si>
    <t>84</t>
  </si>
  <si>
    <t>59217017.1</t>
  </si>
  <si>
    <t>obrubník betonový chodníkový rohový 90° vnější 250/250x80x250mm</t>
  </si>
  <si>
    <t>1553015520</t>
  </si>
  <si>
    <t>10*1,01 'Přepočtené koeficientem množství</t>
  </si>
  <si>
    <t>85</t>
  </si>
  <si>
    <t>833235193</t>
  </si>
  <si>
    <t>1,5</t>
  </si>
  <si>
    <t>86</t>
  </si>
  <si>
    <t>29186488</t>
  </si>
  <si>
    <t>1,5*1,01 'Přepočtené koeficientem množství</t>
  </si>
  <si>
    <t>87</t>
  </si>
  <si>
    <t>919732211</t>
  </si>
  <si>
    <t>Styčná spára napojení nového živičného povrchu na stávající za tepla š 15 mm hl 25 mm s prořezáním</t>
  </si>
  <si>
    <t>-863636753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</si>
  <si>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</si>
  <si>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390,4</t>
  </si>
  <si>
    <t>88</t>
  </si>
  <si>
    <t>113154112</t>
  </si>
  <si>
    <t>Frézování živičného krytu tl 40 mm pruh š 0,5 m pl do 500 m2 bez překážek v trase</t>
  </si>
  <si>
    <t>62961476</t>
  </si>
  <si>
    <t>Frézování živičného podkladu nebo krytu s naložením na dopravní prostředek plochy do 500 m2 bez překážek v trase pruhu šířky do 0,5 m, tloušťky vrstvy 40 mm</t>
  </si>
  <si>
    <t>195,2</t>
  </si>
  <si>
    <t>89</t>
  </si>
  <si>
    <t>113154114</t>
  </si>
  <si>
    <t>Frézování živičného krytu tl 100 mm pruh š 0,5 m pl do 500 m2 bez překážek v trase</t>
  </si>
  <si>
    <t>229376643</t>
  </si>
  <si>
    <t>Frézování živičného podkladu nebo krytu s naložením na dopravní prostředek plochy do 500 m2 bez překážek v trase pruhu šířky do 0,5 m, tloušťky vrstvy 100 mm</t>
  </si>
  <si>
    <t>324,99</t>
  </si>
  <si>
    <t>90</t>
  </si>
  <si>
    <t>2067911360</t>
  </si>
  <si>
    <t>4,08</t>
  </si>
  <si>
    <t>91</t>
  </si>
  <si>
    <t>966005111</t>
  </si>
  <si>
    <t>Rozebrání a odstranění silničního zábradlí se sloupky osazenými s betonovými patkami</t>
  </si>
  <si>
    <t>-140800542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</si>
  <si>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</si>
  <si>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92</t>
  </si>
  <si>
    <t>966006132</t>
  </si>
  <si>
    <t>Odstranění značek dopravních nebo orientačních se sloupky s betonovými patkami</t>
  </si>
  <si>
    <t>817919263</t>
  </si>
  <si>
    <t>Odstranění dopravních nebo orientačních značek se sloupkem s uložením hmot na vzdálenost do 20 m nebo s naložením na dopravní prostředek, se zásypem jam a jeho zhutněním s betonovou patkou</t>
  </si>
  <si>
    <t>93</t>
  </si>
  <si>
    <t>997221551</t>
  </si>
  <si>
    <t>Vodorovná doprava suti ze sypkých materiálů do 1 km</t>
  </si>
  <si>
    <t>-713326482</t>
  </si>
  <si>
    <t>Vodorovná doprava suti bez naložení, ale se složením a s hrubým urovnáním ze sypkých materiálů, na vzdálenost do 1 km</t>
  </si>
  <si>
    <t>"frezink" 17,958+74,748</t>
  </si>
  <si>
    <t>94</t>
  </si>
  <si>
    <t>997221559</t>
  </si>
  <si>
    <t>Příplatek ZKD 1 km u vodorovné dopravy suti ze sypkých materiálů</t>
  </si>
  <si>
    <t>1011729001</t>
  </si>
  <si>
    <t>(17,958+74,748)*4</t>
  </si>
  <si>
    <t>95</t>
  </si>
  <si>
    <t>-1628983834</t>
  </si>
  <si>
    <t>0,836+0,105+0,41</t>
  </si>
  <si>
    <t>1640555471</t>
  </si>
  <si>
    <t>1,351*4</t>
  </si>
  <si>
    <t>97</t>
  </si>
  <si>
    <t>Poplatek za uložení stavebního odpadu na recyklační skládce (skládkovné) z prostého betonu pod kódem 17 01 01</t>
  </si>
  <si>
    <t>190048923</t>
  </si>
  <si>
    <t>1,351</t>
  </si>
  <si>
    <t>98</t>
  </si>
  <si>
    <t>-1351193577</t>
  </si>
  <si>
    <t>17,958+74,748</t>
  </si>
  <si>
    <t>99</t>
  </si>
  <si>
    <t>253470810</t>
  </si>
  <si>
    <t>100</t>
  </si>
  <si>
    <t>0120020RP</t>
  </si>
  <si>
    <t>Vytyčení inženýrských sítí</t>
  </si>
  <si>
    <t>767809888</t>
  </si>
  <si>
    <t>101</t>
  </si>
  <si>
    <t>012203000</t>
  </si>
  <si>
    <t>Geodetické práce při provádění stavby</t>
  </si>
  <si>
    <t>-2036556803</t>
  </si>
  <si>
    <t>Geodetické práce při provádění stavby (polohopisné a výškopisné vytyčení stavby)</t>
  </si>
  <si>
    <t>VRN4</t>
  </si>
  <si>
    <t>Inženýrská činnost</t>
  </si>
  <si>
    <t>102</t>
  </si>
  <si>
    <t>043002000</t>
  </si>
  <si>
    <t>Zkoušky a ostatní měření</t>
  </si>
  <si>
    <t>-386907491</t>
  </si>
  <si>
    <t>Poznámka k položce:_x000d_
komplet na celou akci (hutnící zkoušky, zkoušky asfaltu PAU)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</si>
</sst>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80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032-3-19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Český Brod - ulice Tuchorazská - Rekonstrukce chodníku, východní strana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Český Brod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30. 4. 2024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Petr Novotný, Ph.D.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Uznatelné náklady'!J30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'A - Uznatelné náklady'!P133</f>
        <v>0</v>
      </c>
      <c r="AV95" s="129">
        <f>'A - Uznatelné náklady'!J33</f>
        <v>0</v>
      </c>
      <c r="AW95" s="129">
        <f>'A - Uznatelné náklady'!J34</f>
        <v>0</v>
      </c>
      <c r="AX95" s="129">
        <f>'A - Uznatelné náklady'!J35</f>
        <v>0</v>
      </c>
      <c r="AY95" s="129">
        <f>'A - Uznatelné náklady'!J36</f>
        <v>0</v>
      </c>
      <c r="AZ95" s="129">
        <f>'A - Uznatelné náklady'!F33</f>
        <v>0</v>
      </c>
      <c r="BA95" s="129">
        <f>'A - Uznatelné náklady'!F34</f>
        <v>0</v>
      </c>
      <c r="BB95" s="129">
        <f>'A - Uznatelné náklady'!F35</f>
        <v>0</v>
      </c>
      <c r="BC95" s="129">
        <f>'A - Uznatelné náklady'!F36</f>
        <v>0</v>
      </c>
      <c r="BD95" s="131">
        <f>'A - Uznatelné náklady'!F37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19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Neuznatelné náklady'!J30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'B - Neuznatelné náklady'!P128</f>
        <v>0</v>
      </c>
      <c r="AV96" s="134">
        <f>'B - Neuznatelné náklady'!J33</f>
        <v>0</v>
      </c>
      <c r="AW96" s="134">
        <f>'B - Neuznatelné náklady'!J34</f>
        <v>0</v>
      </c>
      <c r="AX96" s="134">
        <f>'B - Neuznatelné náklady'!J35</f>
        <v>0</v>
      </c>
      <c r="AY96" s="134">
        <f>'B - Neuznatelné náklady'!J36</f>
        <v>0</v>
      </c>
      <c r="AZ96" s="134">
        <f>'B - Neuznatelné náklady'!F33</f>
        <v>0</v>
      </c>
      <c r="BA96" s="134">
        <f>'B - Neuznatelné náklady'!F34</f>
        <v>0</v>
      </c>
      <c r="BB96" s="134">
        <f>'B - Neuznatelné náklady'!F35</f>
        <v>0</v>
      </c>
      <c r="BC96" s="134">
        <f>'B - Neuznatelné náklady'!F36</f>
        <v>0</v>
      </c>
      <c r="BD96" s="136">
        <f>'B - Neuznatelné náklady'!F37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19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M/gp9iQhkPydZ1wIjyp5kOSVqcLASzpa2+zza86+YR9+H9pqS1bZXbrDWj5ImuVniVpKmF1w2E6pxTp9Ou6yow==" hashValue="yCjGKMxBwYSxu/AnD+h62dmklI0WeSIsnoesp5p77f352cW8kbsyBvXvWq1hoS+/FiPoVytnmwpn09YctnZDU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A - Uznatelné náklady'!C2" display="/"/>
    <hyperlink ref="A96" location="'B - Neuznatelné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Český Brod - ulice Tuchorazská - Rekonstrukce chodníku, východní strana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29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ROUND((SUM(BE133:BE446)),  2)</f>
        <v>0</v>
      </c>
      <c r="G33" s="39"/>
      <c r="H33" s="39"/>
      <c r="I33" s="156">
        <v>0.20999999999999999</v>
      </c>
      <c r="J33" s="155">
        <f>ROUND(((SUM(BE133:BE446))*I33),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ROUND((SUM(BF133:BF446)),  2)</f>
        <v>0</v>
      </c>
      <c r="G34" s="39"/>
      <c r="H34" s="39"/>
      <c r="I34" s="156">
        <v>0.12</v>
      </c>
      <c r="J34" s="155">
        <f>ROUND(((SUM(BF133:BF446))*I34),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ROUND((SUM(BG133:BG446)),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ROUND((SUM(BH133:BH446)),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ROUND((SUM(BI133:BI446)),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Český Brod - ulice Tuchorazská - Rekonstrukce chodníku, východní strana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Český Brod</v>
      </c>
      <c r="G89" s="41"/>
      <c r="H89" s="41"/>
      <c r="I89" s="33" t="s">
        <v>24</v>
      </c>
      <c r="J89" s="80" t="str">
        <f>IF(J12="","",J12)</f>
        <v>30. 4. 2024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>Ing. Petr Novotný, Ph.D.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J165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J368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J394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108</v>
      </c>
      <c r="E105" s="183"/>
      <c r="F105" s="183"/>
      <c r="G105" s="183"/>
      <c r="H105" s="183"/>
      <c r="I105" s="183"/>
      <c r="J105" s="184">
        <f>J397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J398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110</v>
      </c>
      <c r="E107" s="189"/>
      <c r="F107" s="189"/>
      <c r="G107" s="189"/>
      <c r="H107" s="189"/>
      <c r="I107" s="189"/>
      <c r="J107" s="190">
        <f>J404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111</v>
      </c>
      <c r="E108" s="183"/>
      <c r="F108" s="183"/>
      <c r="G108" s="183"/>
      <c r="H108" s="183"/>
      <c r="I108" s="183"/>
      <c r="J108" s="184">
        <f>J409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112</v>
      </c>
      <c r="E109" s="189"/>
      <c r="F109" s="189"/>
      <c r="G109" s="189"/>
      <c r="H109" s="189"/>
      <c r="I109" s="189"/>
      <c r="J109" s="190">
        <f>J410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113</v>
      </c>
      <c r="E110" s="183"/>
      <c r="F110" s="183"/>
      <c r="G110" s="183"/>
      <c r="H110" s="183"/>
      <c r="I110" s="183"/>
      <c r="J110" s="184">
        <f>J425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114</v>
      </c>
      <c r="E111" s="183"/>
      <c r="F111" s="183"/>
      <c r="G111" s="183"/>
      <c r="H111" s="183"/>
      <c r="I111" s="183"/>
      <c r="J111" s="184">
        <f>J434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115</v>
      </c>
      <c r="E112" s="189"/>
      <c r="F112" s="189"/>
      <c r="G112" s="189"/>
      <c r="H112" s="189"/>
      <c r="I112" s="189"/>
      <c r="J112" s="190">
        <f>J435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116</v>
      </c>
      <c r="E113" s="189"/>
      <c r="F113" s="189"/>
      <c r="G113" s="189"/>
      <c r="H113" s="189"/>
      <c r="I113" s="189"/>
      <c r="J113" s="190">
        <f>J438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6.25" customHeight="1">
      <c r="A123" s="39"/>
      <c r="B123" s="40"/>
      <c r="C123" s="41"/>
      <c r="D123" s="41"/>
      <c r="E123" s="175" t="str">
        <f>E7</f>
        <v>Český Brod - ulice Tuchorazská - Rekonstrukce chodníku, východní strana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A - Uznatelné náklady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22</v>
      </c>
      <c r="D127" s="41"/>
      <c r="E127" s="41"/>
      <c r="F127" s="28" t="str">
        <f>F12</f>
        <v>Český Brod</v>
      </c>
      <c r="G127" s="41"/>
      <c r="H127" s="41"/>
      <c r="I127" s="33" t="s">
        <v>24</v>
      </c>
      <c r="J127" s="80" t="str">
        <f>IF(J12="","",J12)</f>
        <v>30. 4. 2024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26</v>
      </c>
      <c r="D129" s="41"/>
      <c r="E129" s="41"/>
      <c r="F129" s="28" t="str">
        <f>E15</f>
        <v xml:space="preserve"> </v>
      </c>
      <c r="G129" s="41"/>
      <c r="H129" s="41"/>
      <c r="I129" s="33" t="s">
        <v>32</v>
      </c>
      <c r="J129" s="37" t="str">
        <f>E21</f>
        <v>Ing. Petr Novotný, Ph.D.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IF(E18="","",E18)</f>
        <v>Vyplň údaj</v>
      </c>
      <c r="G130" s="41"/>
      <c r="H130" s="41"/>
      <c r="I130" s="33" t="s">
        <v>35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118</v>
      </c>
      <c r="D132" s="195" t="s">
        <v>63</v>
      </c>
      <c r="E132" s="195" t="s">
        <v>59</v>
      </c>
      <c r="F132" s="195" t="s">
        <v>60</v>
      </c>
      <c r="G132" s="195" t="s">
        <v>119</v>
      </c>
      <c r="H132" s="195" t="s">
        <v>120</v>
      </c>
      <c r="I132" s="195" t="s">
        <v>121</v>
      </c>
      <c r="J132" s="195" t="s">
        <v>97</v>
      </c>
      <c r="K132" s="196" t="s">
        <v>122</v>
      </c>
      <c r="L132" s="197"/>
      <c r="M132" s="101" t="s">
        <v>1</v>
      </c>
      <c r="N132" s="102" t="s">
        <v>42</v>
      </c>
      <c r="O132" s="102" t="s">
        <v>123</v>
      </c>
      <c r="P132" s="102" t="s">
        <v>124</v>
      </c>
      <c r="Q132" s="102" t="s">
        <v>125</v>
      </c>
      <c r="R132" s="102" t="s">
        <v>126</v>
      </c>
      <c r="S132" s="102" t="s">
        <v>127</v>
      </c>
      <c r="T132" s="103" t="s">
        <v>128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41"/>
      <c r="J133" s="198">
        <f>BK133</f>
        <v>0</v>
      </c>
      <c r="K133" s="41"/>
      <c r="L133" s="45"/>
      <c r="M133" s="104"/>
      <c r="N133" s="199"/>
      <c r="O133" s="105"/>
      <c r="P133" s="200">
        <f>P134+P397+P409+P425+P434</f>
        <v>0</v>
      </c>
      <c r="Q133" s="105"/>
      <c r="R133" s="200">
        <f>R134+R397+R409+R425+R434</f>
        <v>238.27179880000003</v>
      </c>
      <c r="S133" s="105"/>
      <c r="T133" s="201">
        <f>T134+T397+T409+T425+T434</f>
        <v>149.19929000000002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99</v>
      </c>
      <c r="BK133" s="202">
        <f>BK134+BK397+BK409+BK425+BK434</f>
        <v>0</v>
      </c>
    </row>
    <row r="134" s="12" customFormat="1" ht="25.92" customHeight="1">
      <c r="A134" s="12"/>
      <c r="B134" s="203"/>
      <c r="C134" s="204"/>
      <c r="D134" s="205" t="s">
        <v>77</v>
      </c>
      <c r="E134" s="206" t="s">
        <v>130</v>
      </c>
      <c r="F134" s="206" t="s">
        <v>131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P135+P161+P165+P256+P368+P394</f>
        <v>0</v>
      </c>
      <c r="Q134" s="211"/>
      <c r="R134" s="212">
        <f>R135+R161+R165+R256+R368+R394</f>
        <v>238.14961268000002</v>
      </c>
      <c r="S134" s="211"/>
      <c r="T134" s="213">
        <f>T135+T161+T165+T256+T368+T394</f>
        <v>149.19929000000002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86</v>
      </c>
      <c r="AT134" s="215" t="s">
        <v>77</v>
      </c>
      <c r="AU134" s="215" t="s">
        <v>78</v>
      </c>
      <c r="AY134" s="214" t="s">
        <v>132</v>
      </c>
      <c r="BK134" s="216">
        <f>BK135+BK161+BK165+BK256+BK368+BK394</f>
        <v>0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86</v>
      </c>
      <c r="F135" s="217" t="s">
        <v>133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SUM(P136:P160)</f>
        <v>0</v>
      </c>
      <c r="Q135" s="211"/>
      <c r="R135" s="212">
        <f>SUM(R136:R160)</f>
        <v>0</v>
      </c>
      <c r="S135" s="211"/>
      <c r="T135" s="213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86</v>
      </c>
      <c r="AT135" s="215" t="s">
        <v>77</v>
      </c>
      <c r="AU135" s="215" t="s">
        <v>86</v>
      </c>
      <c r="AY135" s="214" t="s">
        <v>132</v>
      </c>
      <c r="BK135" s="216">
        <f>SUM(BK136:BK160)</f>
        <v>0</v>
      </c>
    </row>
    <row r="136" s="2" customFormat="1" ht="24.15" customHeight="1">
      <c r="A136" s="39"/>
      <c r="B136" s="40"/>
      <c r="C136" s="219" t="s">
        <v>86</v>
      </c>
      <c r="D136" s="219" t="s">
        <v>134</v>
      </c>
      <c r="E136" s="220" t="s">
        <v>135</v>
      </c>
      <c r="F136" s="221" t="s">
        <v>136</v>
      </c>
      <c r="G136" s="222" t="s">
        <v>137</v>
      </c>
      <c r="H136" s="223">
        <v>602.10000000000002</v>
      </c>
      <c r="I136" s="224"/>
      <c r="J136" s="225">
        <f>ROUND(I136*H136,2)</f>
        <v>0</v>
      </c>
      <c r="K136" s="221" t="s">
        <v>138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139</v>
      </c>
      <c r="AT136" s="230" t="s">
        <v>134</v>
      </c>
      <c r="AU136" s="230" t="s">
        <v>88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139</v>
      </c>
      <c r="BM136" s="230" t="s">
        <v>140</v>
      </c>
    </row>
    <row r="137" s="2" customFormat="1">
      <c r="A137" s="39"/>
      <c r="B137" s="40"/>
      <c r="C137" s="41"/>
      <c r="D137" s="232" t="s">
        <v>141</v>
      </c>
      <c r="E137" s="41"/>
      <c r="F137" s="233" t="s">
        <v>142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141</v>
      </c>
      <c r="AU137" s="18" t="s">
        <v>88</v>
      </c>
    </row>
    <row r="138" s="13" customFormat="1">
      <c r="A138" s="13"/>
      <c r="B138" s="237"/>
      <c r="C138" s="238"/>
      <c r="D138" s="232" t="s">
        <v>143</v>
      </c>
      <c r="E138" s="239" t="s">
        <v>1</v>
      </c>
      <c r="F138" s="240" t="s">
        <v>144</v>
      </c>
      <c r="G138" s="238"/>
      <c r="H138" s="241">
        <v>626.95000000000005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143</v>
      </c>
      <c r="AU138" s="247" t="s">
        <v>88</v>
      </c>
      <c r="AV138" s="13" t="s">
        <v>88</v>
      </c>
      <c r="AW138" s="13" t="s">
        <v>34</v>
      </c>
      <c r="AX138" s="13" t="s">
        <v>78</v>
      </c>
      <c r="AY138" s="247" t="s">
        <v>132</v>
      </c>
    </row>
    <row r="139" s="13" customFormat="1">
      <c r="A139" s="13"/>
      <c r="B139" s="237"/>
      <c r="C139" s="238"/>
      <c r="D139" s="232" t="s">
        <v>143</v>
      </c>
      <c r="E139" s="239" t="s">
        <v>1</v>
      </c>
      <c r="F139" s="240" t="s">
        <v>145</v>
      </c>
      <c r="G139" s="238"/>
      <c r="H139" s="241">
        <v>-24.850000000000001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143</v>
      </c>
      <c r="AU139" s="247" t="s">
        <v>88</v>
      </c>
      <c r="AV139" s="13" t="s">
        <v>88</v>
      </c>
      <c r="AW139" s="13" t="s">
        <v>34</v>
      </c>
      <c r="AX139" s="13" t="s">
        <v>78</v>
      </c>
      <c r="AY139" s="247" t="s">
        <v>132</v>
      </c>
    </row>
    <row r="140" s="14" customFormat="1">
      <c r="A140" s="14"/>
      <c r="B140" s="248"/>
      <c r="C140" s="249"/>
      <c r="D140" s="232" t="s">
        <v>143</v>
      </c>
      <c r="E140" s="250" t="s">
        <v>1</v>
      </c>
      <c r="F140" s="251" t="s">
        <v>146</v>
      </c>
      <c r="G140" s="249"/>
      <c r="H140" s="252">
        <v>602.10000000000002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143</v>
      </c>
      <c r="AU140" s="258" t="s">
        <v>88</v>
      </c>
      <c r="AV140" s="14" t="s">
        <v>139</v>
      </c>
      <c r="AW140" s="14" t="s">
        <v>34</v>
      </c>
      <c r="AX140" s="14" t="s">
        <v>86</v>
      </c>
      <c r="AY140" s="258" t="s">
        <v>132</v>
      </c>
    </row>
    <row r="141" s="2" customFormat="1" ht="33" customHeight="1">
      <c r="A141" s="39"/>
      <c r="B141" s="40"/>
      <c r="C141" s="219" t="s">
        <v>88</v>
      </c>
      <c r="D141" s="219" t="s">
        <v>134</v>
      </c>
      <c r="E141" s="220" t="s">
        <v>147</v>
      </c>
      <c r="F141" s="221" t="s">
        <v>148</v>
      </c>
      <c r="G141" s="222" t="s">
        <v>149</v>
      </c>
      <c r="H141" s="223">
        <v>216</v>
      </c>
      <c r="I141" s="224"/>
      <c r="J141" s="225">
        <f>ROUND(I141*H141,2)</f>
        <v>0</v>
      </c>
      <c r="K141" s="221" t="s">
        <v>138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139</v>
      </c>
      <c r="AT141" s="230" t="s">
        <v>134</v>
      </c>
      <c r="AU141" s="230" t="s">
        <v>88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139</v>
      </c>
      <c r="BM141" s="230" t="s">
        <v>150</v>
      </c>
    </row>
    <row r="142" s="2" customFormat="1">
      <c r="A142" s="39"/>
      <c r="B142" s="40"/>
      <c r="C142" s="41"/>
      <c r="D142" s="232" t="s">
        <v>141</v>
      </c>
      <c r="E142" s="41"/>
      <c r="F142" s="233" t="s">
        <v>151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88</v>
      </c>
    </row>
    <row r="143" s="13" customFormat="1">
      <c r="A143" s="13"/>
      <c r="B143" s="237"/>
      <c r="C143" s="238"/>
      <c r="D143" s="232" t="s">
        <v>143</v>
      </c>
      <c r="E143" s="239" t="s">
        <v>1</v>
      </c>
      <c r="F143" s="240" t="s">
        <v>152</v>
      </c>
      <c r="G143" s="238"/>
      <c r="H143" s="241">
        <v>216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143</v>
      </c>
      <c r="AU143" s="247" t="s">
        <v>88</v>
      </c>
      <c r="AV143" s="13" t="s">
        <v>88</v>
      </c>
      <c r="AW143" s="13" t="s">
        <v>34</v>
      </c>
      <c r="AX143" s="13" t="s">
        <v>86</v>
      </c>
      <c r="AY143" s="247" t="s">
        <v>132</v>
      </c>
    </row>
    <row r="144" s="2" customFormat="1" ht="37.8" customHeight="1">
      <c r="A144" s="39"/>
      <c r="B144" s="40"/>
      <c r="C144" s="219" t="s">
        <v>153</v>
      </c>
      <c r="D144" s="219" t="s">
        <v>134</v>
      </c>
      <c r="E144" s="220" t="s">
        <v>154</v>
      </c>
      <c r="F144" s="221" t="s">
        <v>155</v>
      </c>
      <c r="G144" s="222" t="s">
        <v>149</v>
      </c>
      <c r="H144" s="223">
        <v>60.210000000000001</v>
      </c>
      <c r="I144" s="224"/>
      <c r="J144" s="225">
        <f>ROUND(I144*H144,2)</f>
        <v>0</v>
      </c>
      <c r="K144" s="221" t="s">
        <v>138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139</v>
      </c>
      <c r="AT144" s="230" t="s">
        <v>134</v>
      </c>
      <c r="AU144" s="230" t="s">
        <v>88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139</v>
      </c>
      <c r="BM144" s="230" t="s">
        <v>156</v>
      </c>
    </row>
    <row r="145" s="2" customFormat="1">
      <c r="A145" s="39"/>
      <c r="B145" s="40"/>
      <c r="C145" s="41"/>
      <c r="D145" s="232" t="s">
        <v>141</v>
      </c>
      <c r="E145" s="41"/>
      <c r="F145" s="233" t="s">
        <v>157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141</v>
      </c>
      <c r="AU145" s="18" t="s">
        <v>88</v>
      </c>
    </row>
    <row r="146" s="13" customFormat="1">
      <c r="A146" s="13"/>
      <c r="B146" s="237"/>
      <c r="C146" s="238"/>
      <c r="D146" s="232" t="s">
        <v>143</v>
      </c>
      <c r="E146" s="239" t="s">
        <v>1</v>
      </c>
      <c r="F146" s="240" t="s">
        <v>158</v>
      </c>
      <c r="G146" s="238"/>
      <c r="H146" s="241">
        <v>60.210000000000001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143</v>
      </c>
      <c r="AU146" s="247" t="s">
        <v>88</v>
      </c>
      <c r="AV146" s="13" t="s">
        <v>88</v>
      </c>
      <c r="AW146" s="13" t="s">
        <v>34</v>
      </c>
      <c r="AX146" s="13" t="s">
        <v>78</v>
      </c>
      <c r="AY146" s="247" t="s">
        <v>132</v>
      </c>
    </row>
    <row r="147" s="14" customFormat="1">
      <c r="A147" s="14"/>
      <c r="B147" s="248"/>
      <c r="C147" s="249"/>
      <c r="D147" s="232" t="s">
        <v>143</v>
      </c>
      <c r="E147" s="250" t="s">
        <v>1</v>
      </c>
      <c r="F147" s="251" t="s">
        <v>146</v>
      </c>
      <c r="G147" s="249"/>
      <c r="H147" s="252">
        <v>60.210000000000001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143</v>
      </c>
      <c r="AU147" s="258" t="s">
        <v>88</v>
      </c>
      <c r="AV147" s="14" t="s">
        <v>139</v>
      </c>
      <c r="AW147" s="14" t="s">
        <v>34</v>
      </c>
      <c r="AX147" s="14" t="s">
        <v>86</v>
      </c>
      <c r="AY147" s="258" t="s">
        <v>132</v>
      </c>
    </row>
    <row r="148" s="2" customFormat="1" ht="37.8" customHeight="1">
      <c r="A148" s="39"/>
      <c r="B148" s="40"/>
      <c r="C148" s="219" t="s">
        <v>139</v>
      </c>
      <c r="D148" s="219" t="s">
        <v>134</v>
      </c>
      <c r="E148" s="220" t="s">
        <v>159</v>
      </c>
      <c r="F148" s="221" t="s">
        <v>160</v>
      </c>
      <c r="G148" s="222" t="s">
        <v>149</v>
      </c>
      <c r="H148" s="223">
        <v>216</v>
      </c>
      <c r="I148" s="224"/>
      <c r="J148" s="225">
        <f>ROUND(I148*H148,2)</f>
        <v>0</v>
      </c>
      <c r="K148" s="221" t="s">
        <v>138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139</v>
      </c>
      <c r="AT148" s="230" t="s">
        <v>134</v>
      </c>
      <c r="AU148" s="230" t="s">
        <v>88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139</v>
      </c>
      <c r="BM148" s="230" t="s">
        <v>161</v>
      </c>
    </row>
    <row r="149" s="2" customFormat="1">
      <c r="A149" s="39"/>
      <c r="B149" s="40"/>
      <c r="C149" s="41"/>
      <c r="D149" s="232" t="s">
        <v>141</v>
      </c>
      <c r="E149" s="41"/>
      <c r="F149" s="233" t="s">
        <v>162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141</v>
      </c>
      <c r="AU149" s="18" t="s">
        <v>88</v>
      </c>
    </row>
    <row r="150" s="2" customFormat="1">
      <c r="A150" s="39"/>
      <c r="B150" s="40"/>
      <c r="C150" s="41"/>
      <c r="D150" s="232" t="s">
        <v>163</v>
      </c>
      <c r="E150" s="41"/>
      <c r="F150" s="259" t="s">
        <v>164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88</v>
      </c>
    </row>
    <row r="151" s="13" customFormat="1">
      <c r="A151" s="13"/>
      <c r="B151" s="237"/>
      <c r="C151" s="238"/>
      <c r="D151" s="232" t="s">
        <v>143</v>
      </c>
      <c r="E151" s="239" t="s">
        <v>1</v>
      </c>
      <c r="F151" s="240" t="s">
        <v>165</v>
      </c>
      <c r="G151" s="238"/>
      <c r="H151" s="241">
        <v>216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143</v>
      </c>
      <c r="AU151" s="247" t="s">
        <v>88</v>
      </c>
      <c r="AV151" s="13" t="s">
        <v>88</v>
      </c>
      <c r="AW151" s="13" t="s">
        <v>34</v>
      </c>
      <c r="AX151" s="13" t="s">
        <v>86</v>
      </c>
      <c r="AY151" s="247" t="s">
        <v>132</v>
      </c>
    </row>
    <row r="152" s="2" customFormat="1" ht="16.5" customHeight="1">
      <c r="A152" s="39"/>
      <c r="B152" s="40"/>
      <c r="C152" s="219" t="s">
        <v>166</v>
      </c>
      <c r="D152" s="219" t="s">
        <v>134</v>
      </c>
      <c r="E152" s="220" t="s">
        <v>167</v>
      </c>
      <c r="F152" s="221" t="s">
        <v>168</v>
      </c>
      <c r="G152" s="222" t="s">
        <v>149</v>
      </c>
      <c r="H152" s="223">
        <v>60.210000000000001</v>
      </c>
      <c r="I152" s="224"/>
      <c r="J152" s="225">
        <f>ROUND(I152*H152,2)</f>
        <v>0</v>
      </c>
      <c r="K152" s="221" t="s">
        <v>138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88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139</v>
      </c>
      <c r="BM152" s="230" t="s">
        <v>169</v>
      </c>
    </row>
    <row r="153" s="2" customFormat="1">
      <c r="A153" s="39"/>
      <c r="B153" s="40"/>
      <c r="C153" s="41"/>
      <c r="D153" s="232" t="s">
        <v>141</v>
      </c>
      <c r="E153" s="41"/>
      <c r="F153" s="233" t="s">
        <v>170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88</v>
      </c>
    </row>
    <row r="154" s="13" customFormat="1">
      <c r="A154" s="13"/>
      <c r="B154" s="237"/>
      <c r="C154" s="238"/>
      <c r="D154" s="232" t="s">
        <v>143</v>
      </c>
      <c r="E154" s="239" t="s">
        <v>1</v>
      </c>
      <c r="F154" s="240" t="s">
        <v>171</v>
      </c>
      <c r="G154" s="238"/>
      <c r="H154" s="241">
        <v>60.210000000000001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143</v>
      </c>
      <c r="AU154" s="247" t="s">
        <v>88</v>
      </c>
      <c r="AV154" s="13" t="s">
        <v>88</v>
      </c>
      <c r="AW154" s="13" t="s">
        <v>34</v>
      </c>
      <c r="AX154" s="13" t="s">
        <v>86</v>
      </c>
      <c r="AY154" s="247" t="s">
        <v>132</v>
      </c>
    </row>
    <row r="155" s="2" customFormat="1" ht="33" customHeight="1">
      <c r="A155" s="39"/>
      <c r="B155" s="40"/>
      <c r="C155" s="219" t="s">
        <v>172</v>
      </c>
      <c r="D155" s="219" t="s">
        <v>134</v>
      </c>
      <c r="E155" s="220" t="s">
        <v>173</v>
      </c>
      <c r="F155" s="221" t="s">
        <v>174</v>
      </c>
      <c r="G155" s="222" t="s">
        <v>175</v>
      </c>
      <c r="H155" s="223">
        <v>388.80000000000001</v>
      </c>
      <c r="I155" s="224"/>
      <c r="J155" s="225">
        <f>ROUND(I155*H155,2)</f>
        <v>0</v>
      </c>
      <c r="K155" s="221" t="s">
        <v>138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88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139</v>
      </c>
      <c r="BM155" s="230" t="s">
        <v>176</v>
      </c>
    </row>
    <row r="156" s="2" customFormat="1">
      <c r="A156" s="39"/>
      <c r="B156" s="40"/>
      <c r="C156" s="41"/>
      <c r="D156" s="232" t="s">
        <v>141</v>
      </c>
      <c r="E156" s="41"/>
      <c r="F156" s="233" t="s">
        <v>177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88</v>
      </c>
    </row>
    <row r="157" s="13" customFormat="1">
      <c r="A157" s="13"/>
      <c r="B157" s="237"/>
      <c r="C157" s="238"/>
      <c r="D157" s="232" t="s">
        <v>143</v>
      </c>
      <c r="E157" s="239" t="s">
        <v>1</v>
      </c>
      <c r="F157" s="240" t="s">
        <v>178</v>
      </c>
      <c r="G157" s="238"/>
      <c r="H157" s="241">
        <v>388.80000000000001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143</v>
      </c>
      <c r="AU157" s="247" t="s">
        <v>88</v>
      </c>
      <c r="AV157" s="13" t="s">
        <v>88</v>
      </c>
      <c r="AW157" s="13" t="s">
        <v>34</v>
      </c>
      <c r="AX157" s="13" t="s">
        <v>86</v>
      </c>
      <c r="AY157" s="247" t="s">
        <v>132</v>
      </c>
    </row>
    <row r="158" s="2" customFormat="1" ht="24.15" customHeight="1">
      <c r="A158" s="39"/>
      <c r="B158" s="40"/>
      <c r="C158" s="219" t="s">
        <v>179</v>
      </c>
      <c r="D158" s="219" t="s">
        <v>134</v>
      </c>
      <c r="E158" s="220" t="s">
        <v>180</v>
      </c>
      <c r="F158" s="221" t="s">
        <v>181</v>
      </c>
      <c r="G158" s="222" t="s">
        <v>137</v>
      </c>
      <c r="H158" s="223">
        <v>607.94000000000005</v>
      </c>
      <c r="I158" s="224"/>
      <c r="J158" s="225">
        <f>ROUND(I158*H158,2)</f>
        <v>0</v>
      </c>
      <c r="K158" s="221" t="s">
        <v>138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139</v>
      </c>
      <c r="AT158" s="230" t="s">
        <v>134</v>
      </c>
      <c r="AU158" s="230" t="s">
        <v>88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139</v>
      </c>
      <c r="BM158" s="230" t="s">
        <v>182</v>
      </c>
    </row>
    <row r="159" s="2" customFormat="1">
      <c r="A159" s="39"/>
      <c r="B159" s="40"/>
      <c r="C159" s="41"/>
      <c r="D159" s="232" t="s">
        <v>141</v>
      </c>
      <c r="E159" s="41"/>
      <c r="F159" s="233" t="s">
        <v>183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88</v>
      </c>
    </row>
    <row r="160" s="13" customFormat="1">
      <c r="A160" s="13"/>
      <c r="B160" s="237"/>
      <c r="C160" s="238"/>
      <c r="D160" s="232" t="s">
        <v>143</v>
      </c>
      <c r="E160" s="239" t="s">
        <v>1</v>
      </c>
      <c r="F160" s="240" t="s">
        <v>184</v>
      </c>
      <c r="G160" s="238"/>
      <c r="H160" s="241">
        <v>607.94000000000005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143</v>
      </c>
      <c r="AU160" s="247" t="s">
        <v>88</v>
      </c>
      <c r="AV160" s="13" t="s">
        <v>88</v>
      </c>
      <c r="AW160" s="13" t="s">
        <v>34</v>
      </c>
      <c r="AX160" s="13" t="s">
        <v>86</v>
      </c>
      <c r="AY160" s="247" t="s">
        <v>132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139</v>
      </c>
      <c r="F161" s="217" t="s">
        <v>185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SUM(P162:P164)</f>
        <v>0</v>
      </c>
      <c r="Q161" s="211"/>
      <c r="R161" s="212">
        <f>SUM(R162:R164)</f>
        <v>0</v>
      </c>
      <c r="S161" s="211"/>
      <c r="T161" s="213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86</v>
      </c>
      <c r="AT161" s="215" t="s">
        <v>77</v>
      </c>
      <c r="AU161" s="215" t="s">
        <v>86</v>
      </c>
      <c r="AY161" s="214" t="s">
        <v>132</v>
      </c>
      <c r="BK161" s="216">
        <f>SUM(BK162:BK164)</f>
        <v>0</v>
      </c>
    </row>
    <row r="162" s="2" customFormat="1" ht="33" customHeight="1">
      <c r="A162" s="39"/>
      <c r="B162" s="40"/>
      <c r="C162" s="219" t="s">
        <v>186</v>
      </c>
      <c r="D162" s="219" t="s">
        <v>134</v>
      </c>
      <c r="E162" s="220" t="s">
        <v>187</v>
      </c>
      <c r="F162" s="221" t="s">
        <v>188</v>
      </c>
      <c r="G162" s="222" t="s">
        <v>137</v>
      </c>
      <c r="H162" s="223">
        <v>4.1399999999999997</v>
      </c>
      <c r="I162" s="224"/>
      <c r="J162" s="225">
        <f>ROUND(I162*H162,2)</f>
        <v>0</v>
      </c>
      <c r="K162" s="221" t="s">
        <v>138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139</v>
      </c>
      <c r="AT162" s="230" t="s">
        <v>134</v>
      </c>
      <c r="AU162" s="230" t="s">
        <v>88</v>
      </c>
      <c r="AY162" s="18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139</v>
      </c>
      <c r="BM162" s="230" t="s">
        <v>189</v>
      </c>
    </row>
    <row r="163" s="2" customFormat="1">
      <c r="A163" s="39"/>
      <c r="B163" s="40"/>
      <c r="C163" s="41"/>
      <c r="D163" s="232" t="s">
        <v>141</v>
      </c>
      <c r="E163" s="41"/>
      <c r="F163" s="233" t="s">
        <v>190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88</v>
      </c>
    </row>
    <row r="164" s="13" customFormat="1">
      <c r="A164" s="13"/>
      <c r="B164" s="237"/>
      <c r="C164" s="238"/>
      <c r="D164" s="232" t="s">
        <v>143</v>
      </c>
      <c r="E164" s="239" t="s">
        <v>1</v>
      </c>
      <c r="F164" s="240" t="s">
        <v>191</v>
      </c>
      <c r="G164" s="238"/>
      <c r="H164" s="241">
        <v>4.1399999999999997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143</v>
      </c>
      <c r="AU164" s="247" t="s">
        <v>88</v>
      </c>
      <c r="AV164" s="13" t="s">
        <v>88</v>
      </c>
      <c r="AW164" s="13" t="s">
        <v>34</v>
      </c>
      <c r="AX164" s="13" t="s">
        <v>86</v>
      </c>
      <c r="AY164" s="247" t="s">
        <v>132</v>
      </c>
    </row>
    <row r="165" s="12" customFormat="1" ht="22.8" customHeight="1">
      <c r="A165" s="12"/>
      <c r="B165" s="203"/>
      <c r="C165" s="204"/>
      <c r="D165" s="205" t="s">
        <v>77</v>
      </c>
      <c r="E165" s="217" t="s">
        <v>166</v>
      </c>
      <c r="F165" s="217" t="s">
        <v>192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SUM(P166:P255)</f>
        <v>0</v>
      </c>
      <c r="Q165" s="211"/>
      <c r="R165" s="212">
        <f>SUM(R166:R255)</f>
        <v>118.59013717999999</v>
      </c>
      <c r="S165" s="211"/>
      <c r="T165" s="213">
        <f>SUM(T166:T255)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86</v>
      </c>
      <c r="AT165" s="215" t="s">
        <v>77</v>
      </c>
      <c r="AU165" s="215" t="s">
        <v>86</v>
      </c>
      <c r="AY165" s="214" t="s">
        <v>132</v>
      </c>
      <c r="BK165" s="216">
        <f>SUM(BK166:BK255)</f>
        <v>0</v>
      </c>
    </row>
    <row r="166" s="2" customFormat="1" ht="24.15" customHeight="1">
      <c r="A166" s="39"/>
      <c r="B166" s="40"/>
      <c r="C166" s="219" t="s">
        <v>193</v>
      </c>
      <c r="D166" s="219" t="s">
        <v>134</v>
      </c>
      <c r="E166" s="220" t="s">
        <v>194</v>
      </c>
      <c r="F166" s="221" t="s">
        <v>195</v>
      </c>
      <c r="G166" s="222" t="s">
        <v>137</v>
      </c>
      <c r="H166" s="223">
        <v>483.17000000000002</v>
      </c>
      <c r="I166" s="224"/>
      <c r="J166" s="225">
        <f>ROUND(I166*H166,2)</f>
        <v>0</v>
      </c>
      <c r="K166" s="221" t="s">
        <v>138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139</v>
      </c>
      <c r="AT166" s="230" t="s">
        <v>134</v>
      </c>
      <c r="AU166" s="230" t="s">
        <v>88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139</v>
      </c>
      <c r="BM166" s="230" t="s">
        <v>196</v>
      </c>
    </row>
    <row r="167" s="2" customFormat="1">
      <c r="A167" s="39"/>
      <c r="B167" s="40"/>
      <c r="C167" s="41"/>
      <c r="D167" s="232" t="s">
        <v>141</v>
      </c>
      <c r="E167" s="41"/>
      <c r="F167" s="233" t="s">
        <v>197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141</v>
      </c>
      <c r="AU167" s="18" t="s">
        <v>88</v>
      </c>
    </row>
    <row r="168" s="13" customFormat="1">
      <c r="A168" s="13"/>
      <c r="B168" s="237"/>
      <c r="C168" s="238"/>
      <c r="D168" s="232" t="s">
        <v>143</v>
      </c>
      <c r="E168" s="239" t="s">
        <v>1</v>
      </c>
      <c r="F168" s="240" t="s">
        <v>198</v>
      </c>
      <c r="G168" s="238"/>
      <c r="H168" s="241">
        <v>483.17000000000002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143</v>
      </c>
      <c r="AU168" s="247" t="s">
        <v>88</v>
      </c>
      <c r="AV168" s="13" t="s">
        <v>88</v>
      </c>
      <c r="AW168" s="13" t="s">
        <v>34</v>
      </c>
      <c r="AX168" s="13" t="s">
        <v>86</v>
      </c>
      <c r="AY168" s="247" t="s">
        <v>132</v>
      </c>
    </row>
    <row r="169" s="2" customFormat="1" ht="24.15" customHeight="1">
      <c r="A169" s="39"/>
      <c r="B169" s="40"/>
      <c r="C169" s="219" t="s">
        <v>199</v>
      </c>
      <c r="D169" s="219" t="s">
        <v>134</v>
      </c>
      <c r="E169" s="220" t="s">
        <v>200</v>
      </c>
      <c r="F169" s="221" t="s">
        <v>201</v>
      </c>
      <c r="G169" s="222" t="s">
        <v>137</v>
      </c>
      <c r="H169" s="223">
        <v>124.77</v>
      </c>
      <c r="I169" s="224"/>
      <c r="J169" s="225">
        <f>ROUND(I169*H169,2)</f>
        <v>0</v>
      </c>
      <c r="K169" s="221" t="s">
        <v>138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139</v>
      </c>
      <c r="AT169" s="230" t="s">
        <v>134</v>
      </c>
      <c r="AU169" s="230" t="s">
        <v>88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139</v>
      </c>
      <c r="BM169" s="230" t="s">
        <v>202</v>
      </c>
    </row>
    <row r="170" s="2" customFormat="1">
      <c r="A170" s="39"/>
      <c r="B170" s="40"/>
      <c r="C170" s="41"/>
      <c r="D170" s="232" t="s">
        <v>141</v>
      </c>
      <c r="E170" s="41"/>
      <c r="F170" s="233" t="s">
        <v>203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141</v>
      </c>
      <c r="AU170" s="18" t="s">
        <v>88</v>
      </c>
    </row>
    <row r="171" s="13" customFormat="1">
      <c r="A171" s="13"/>
      <c r="B171" s="237"/>
      <c r="C171" s="238"/>
      <c r="D171" s="232" t="s">
        <v>143</v>
      </c>
      <c r="E171" s="239" t="s">
        <v>1</v>
      </c>
      <c r="F171" s="240" t="s">
        <v>204</v>
      </c>
      <c r="G171" s="238"/>
      <c r="H171" s="241">
        <v>124.77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143</v>
      </c>
      <c r="AU171" s="247" t="s">
        <v>88</v>
      </c>
      <c r="AV171" s="13" t="s">
        <v>88</v>
      </c>
      <c r="AW171" s="13" t="s">
        <v>34</v>
      </c>
      <c r="AX171" s="13" t="s">
        <v>86</v>
      </c>
      <c r="AY171" s="247" t="s">
        <v>132</v>
      </c>
    </row>
    <row r="172" s="2" customFormat="1" ht="24.15" customHeight="1">
      <c r="A172" s="39"/>
      <c r="B172" s="40"/>
      <c r="C172" s="219" t="s">
        <v>205</v>
      </c>
      <c r="D172" s="219" t="s">
        <v>134</v>
      </c>
      <c r="E172" s="220" t="s">
        <v>206</v>
      </c>
      <c r="F172" s="221" t="s">
        <v>207</v>
      </c>
      <c r="G172" s="222" t="s">
        <v>137</v>
      </c>
      <c r="H172" s="223">
        <v>533.54999999999995</v>
      </c>
      <c r="I172" s="224"/>
      <c r="J172" s="225">
        <f>ROUND(I172*H172,2)</f>
        <v>0</v>
      </c>
      <c r="K172" s="221" t="s">
        <v>138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139</v>
      </c>
      <c r="AT172" s="230" t="s">
        <v>134</v>
      </c>
      <c r="AU172" s="230" t="s">
        <v>88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139</v>
      </c>
      <c r="BM172" s="230" t="s">
        <v>208</v>
      </c>
    </row>
    <row r="173" s="2" customFormat="1">
      <c r="A173" s="39"/>
      <c r="B173" s="40"/>
      <c r="C173" s="41"/>
      <c r="D173" s="232" t="s">
        <v>141</v>
      </c>
      <c r="E173" s="41"/>
      <c r="F173" s="233" t="s">
        <v>209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141</v>
      </c>
      <c r="AU173" s="18" t="s">
        <v>88</v>
      </c>
    </row>
    <row r="174" s="13" customFormat="1">
      <c r="A174" s="13"/>
      <c r="B174" s="237"/>
      <c r="C174" s="238"/>
      <c r="D174" s="232" t="s">
        <v>143</v>
      </c>
      <c r="E174" s="239" t="s">
        <v>1</v>
      </c>
      <c r="F174" s="240" t="s">
        <v>210</v>
      </c>
      <c r="G174" s="238"/>
      <c r="H174" s="241">
        <v>114.87000000000001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143</v>
      </c>
      <c r="AU174" s="247" t="s">
        <v>88</v>
      </c>
      <c r="AV174" s="13" t="s">
        <v>88</v>
      </c>
      <c r="AW174" s="13" t="s">
        <v>34</v>
      </c>
      <c r="AX174" s="13" t="s">
        <v>78</v>
      </c>
      <c r="AY174" s="247" t="s">
        <v>132</v>
      </c>
    </row>
    <row r="175" s="13" customFormat="1">
      <c r="A175" s="13"/>
      <c r="B175" s="237"/>
      <c r="C175" s="238"/>
      <c r="D175" s="232" t="s">
        <v>143</v>
      </c>
      <c r="E175" s="239" t="s">
        <v>1</v>
      </c>
      <c r="F175" s="240" t="s">
        <v>211</v>
      </c>
      <c r="G175" s="238"/>
      <c r="H175" s="241">
        <v>418.68000000000001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143</v>
      </c>
      <c r="AU175" s="247" t="s">
        <v>88</v>
      </c>
      <c r="AV175" s="13" t="s">
        <v>88</v>
      </c>
      <c r="AW175" s="13" t="s">
        <v>34</v>
      </c>
      <c r="AX175" s="13" t="s">
        <v>78</v>
      </c>
      <c r="AY175" s="247" t="s">
        <v>132</v>
      </c>
    </row>
    <row r="176" s="14" customFormat="1">
      <c r="A176" s="14"/>
      <c r="B176" s="248"/>
      <c r="C176" s="249"/>
      <c r="D176" s="232" t="s">
        <v>143</v>
      </c>
      <c r="E176" s="250" t="s">
        <v>1</v>
      </c>
      <c r="F176" s="251" t="s">
        <v>146</v>
      </c>
      <c r="G176" s="249"/>
      <c r="H176" s="252">
        <v>533.54999999999995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143</v>
      </c>
      <c r="AU176" s="258" t="s">
        <v>88</v>
      </c>
      <c r="AV176" s="14" t="s">
        <v>139</v>
      </c>
      <c r="AW176" s="14" t="s">
        <v>34</v>
      </c>
      <c r="AX176" s="14" t="s">
        <v>86</v>
      </c>
      <c r="AY176" s="258" t="s">
        <v>132</v>
      </c>
    </row>
    <row r="177" s="2" customFormat="1" ht="21.75" customHeight="1">
      <c r="A177" s="39"/>
      <c r="B177" s="40"/>
      <c r="C177" s="219" t="s">
        <v>8</v>
      </c>
      <c r="D177" s="219" t="s">
        <v>134</v>
      </c>
      <c r="E177" s="220" t="s">
        <v>212</v>
      </c>
      <c r="F177" s="221" t="s">
        <v>213</v>
      </c>
      <c r="G177" s="222" t="s">
        <v>137</v>
      </c>
      <c r="H177" s="223">
        <v>4.1399999999999997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0.19536000000000001</v>
      </c>
      <c r="R177" s="228">
        <f>Q177*H177</f>
        <v>0.80879039999999991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139</v>
      </c>
      <c r="AT177" s="230" t="s">
        <v>134</v>
      </c>
      <c r="AU177" s="230" t="s">
        <v>88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139</v>
      </c>
      <c r="BM177" s="230" t="s">
        <v>214</v>
      </c>
    </row>
    <row r="178" s="2" customFormat="1">
      <c r="A178" s="39"/>
      <c r="B178" s="40"/>
      <c r="C178" s="41"/>
      <c r="D178" s="232" t="s">
        <v>141</v>
      </c>
      <c r="E178" s="41"/>
      <c r="F178" s="233" t="s">
        <v>215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141</v>
      </c>
      <c r="AU178" s="18" t="s">
        <v>88</v>
      </c>
    </row>
    <row r="179" s="2" customFormat="1">
      <c r="A179" s="39"/>
      <c r="B179" s="40"/>
      <c r="C179" s="41"/>
      <c r="D179" s="232" t="s">
        <v>163</v>
      </c>
      <c r="E179" s="41"/>
      <c r="F179" s="259" t="s">
        <v>216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88</v>
      </c>
    </row>
    <row r="180" s="15" customFormat="1">
      <c r="A180" s="15"/>
      <c r="B180" s="260"/>
      <c r="C180" s="261"/>
      <c r="D180" s="232" t="s">
        <v>143</v>
      </c>
      <c r="E180" s="262" t="s">
        <v>1</v>
      </c>
      <c r="F180" s="263" t="s">
        <v>217</v>
      </c>
      <c r="G180" s="261"/>
      <c r="H180" s="262" t="s">
        <v>1</v>
      </c>
      <c r="I180" s="264"/>
      <c r="J180" s="261"/>
      <c r="K180" s="261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143</v>
      </c>
      <c r="AU180" s="269" t="s">
        <v>88</v>
      </c>
      <c r="AV180" s="15" t="s">
        <v>86</v>
      </c>
      <c r="AW180" s="15" t="s">
        <v>34</v>
      </c>
      <c r="AX180" s="15" t="s">
        <v>78</v>
      </c>
      <c r="AY180" s="269" t="s">
        <v>132</v>
      </c>
    </row>
    <row r="181" s="13" customFormat="1">
      <c r="A181" s="13"/>
      <c r="B181" s="237"/>
      <c r="C181" s="238"/>
      <c r="D181" s="232" t="s">
        <v>143</v>
      </c>
      <c r="E181" s="239" t="s">
        <v>1</v>
      </c>
      <c r="F181" s="240" t="s">
        <v>218</v>
      </c>
      <c r="G181" s="238"/>
      <c r="H181" s="241">
        <v>4.1399999999999997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143</v>
      </c>
      <c r="AU181" s="247" t="s">
        <v>88</v>
      </c>
      <c r="AV181" s="13" t="s">
        <v>88</v>
      </c>
      <c r="AW181" s="13" t="s">
        <v>34</v>
      </c>
      <c r="AX181" s="13" t="s">
        <v>86</v>
      </c>
      <c r="AY181" s="247" t="s">
        <v>132</v>
      </c>
    </row>
    <row r="182" s="2" customFormat="1" ht="24.15" customHeight="1">
      <c r="A182" s="39"/>
      <c r="B182" s="40"/>
      <c r="C182" s="219" t="s">
        <v>219</v>
      </c>
      <c r="D182" s="219" t="s">
        <v>134</v>
      </c>
      <c r="E182" s="220" t="s">
        <v>220</v>
      </c>
      <c r="F182" s="221" t="s">
        <v>221</v>
      </c>
      <c r="G182" s="222" t="s">
        <v>137</v>
      </c>
      <c r="H182" s="223">
        <v>23.98</v>
      </c>
      <c r="I182" s="224"/>
      <c r="J182" s="225">
        <f>ROUND(I182*H182,2)</f>
        <v>0</v>
      </c>
      <c r="K182" s="221" t="s">
        <v>138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0.16703000000000001</v>
      </c>
      <c r="R182" s="228">
        <f>Q182*H182</f>
        <v>4.0053794000000007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139</v>
      </c>
      <c r="AT182" s="230" t="s">
        <v>134</v>
      </c>
      <c r="AU182" s="230" t="s">
        <v>88</v>
      </c>
      <c r="AY182" s="18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139</v>
      </c>
      <c r="BM182" s="230" t="s">
        <v>222</v>
      </c>
    </row>
    <row r="183" s="2" customFormat="1">
      <c r="A183" s="39"/>
      <c r="B183" s="40"/>
      <c r="C183" s="41"/>
      <c r="D183" s="232" t="s">
        <v>141</v>
      </c>
      <c r="E183" s="41"/>
      <c r="F183" s="233" t="s">
        <v>223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141</v>
      </c>
      <c r="AU183" s="18" t="s">
        <v>88</v>
      </c>
    </row>
    <row r="184" s="15" customFormat="1">
      <c r="A184" s="15"/>
      <c r="B184" s="260"/>
      <c r="C184" s="261"/>
      <c r="D184" s="232" t="s">
        <v>143</v>
      </c>
      <c r="E184" s="262" t="s">
        <v>1</v>
      </c>
      <c r="F184" s="263" t="s">
        <v>224</v>
      </c>
      <c r="G184" s="261"/>
      <c r="H184" s="262" t="s">
        <v>1</v>
      </c>
      <c r="I184" s="264"/>
      <c r="J184" s="261"/>
      <c r="K184" s="261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143</v>
      </c>
      <c r="AU184" s="269" t="s">
        <v>88</v>
      </c>
      <c r="AV184" s="15" t="s">
        <v>86</v>
      </c>
      <c r="AW184" s="15" t="s">
        <v>34</v>
      </c>
      <c r="AX184" s="15" t="s">
        <v>78</v>
      </c>
      <c r="AY184" s="269" t="s">
        <v>132</v>
      </c>
    </row>
    <row r="185" s="13" customFormat="1">
      <c r="A185" s="13"/>
      <c r="B185" s="237"/>
      <c r="C185" s="238"/>
      <c r="D185" s="232" t="s">
        <v>143</v>
      </c>
      <c r="E185" s="239" t="s">
        <v>1</v>
      </c>
      <c r="F185" s="240" t="s">
        <v>225</v>
      </c>
      <c r="G185" s="238"/>
      <c r="H185" s="241">
        <v>21.25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143</v>
      </c>
      <c r="AU185" s="247" t="s">
        <v>88</v>
      </c>
      <c r="AV185" s="13" t="s">
        <v>88</v>
      </c>
      <c r="AW185" s="13" t="s">
        <v>34</v>
      </c>
      <c r="AX185" s="13" t="s">
        <v>78</v>
      </c>
      <c r="AY185" s="247" t="s">
        <v>132</v>
      </c>
    </row>
    <row r="186" s="13" customFormat="1">
      <c r="A186" s="13"/>
      <c r="B186" s="237"/>
      <c r="C186" s="238"/>
      <c r="D186" s="232" t="s">
        <v>143</v>
      </c>
      <c r="E186" s="239" t="s">
        <v>1</v>
      </c>
      <c r="F186" s="240" t="s">
        <v>226</v>
      </c>
      <c r="G186" s="238"/>
      <c r="H186" s="241">
        <v>2.73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143</v>
      </c>
      <c r="AU186" s="247" t="s">
        <v>88</v>
      </c>
      <c r="AV186" s="13" t="s">
        <v>88</v>
      </c>
      <c r="AW186" s="13" t="s">
        <v>34</v>
      </c>
      <c r="AX186" s="13" t="s">
        <v>78</v>
      </c>
      <c r="AY186" s="247" t="s">
        <v>132</v>
      </c>
    </row>
    <row r="187" s="14" customFormat="1">
      <c r="A187" s="14"/>
      <c r="B187" s="248"/>
      <c r="C187" s="249"/>
      <c r="D187" s="232" t="s">
        <v>143</v>
      </c>
      <c r="E187" s="250" t="s">
        <v>1</v>
      </c>
      <c r="F187" s="251" t="s">
        <v>146</v>
      </c>
      <c r="G187" s="249"/>
      <c r="H187" s="252">
        <v>23.98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143</v>
      </c>
      <c r="AU187" s="258" t="s">
        <v>88</v>
      </c>
      <c r="AV187" s="14" t="s">
        <v>139</v>
      </c>
      <c r="AW187" s="14" t="s">
        <v>34</v>
      </c>
      <c r="AX187" s="14" t="s">
        <v>86</v>
      </c>
      <c r="AY187" s="258" t="s">
        <v>132</v>
      </c>
    </row>
    <row r="188" s="2" customFormat="1" ht="16.5" customHeight="1">
      <c r="A188" s="39"/>
      <c r="B188" s="40"/>
      <c r="C188" s="270" t="s">
        <v>227</v>
      </c>
      <c r="D188" s="270" t="s">
        <v>228</v>
      </c>
      <c r="E188" s="271" t="s">
        <v>229</v>
      </c>
      <c r="F188" s="272" t="s">
        <v>230</v>
      </c>
      <c r="G188" s="273" t="s">
        <v>137</v>
      </c>
      <c r="H188" s="274">
        <v>2.8119999999999998</v>
      </c>
      <c r="I188" s="275"/>
      <c r="J188" s="276">
        <f>ROUND(I188*H188,2)</f>
        <v>0</v>
      </c>
      <c r="K188" s="272" t="s">
        <v>1</v>
      </c>
      <c r="L188" s="277"/>
      <c r="M188" s="278" t="s">
        <v>1</v>
      </c>
      <c r="N188" s="279" t="s">
        <v>43</v>
      </c>
      <c r="O188" s="92"/>
      <c r="P188" s="228">
        <f>O188*H188</f>
        <v>0</v>
      </c>
      <c r="Q188" s="228">
        <v>0.11799999999999999</v>
      </c>
      <c r="R188" s="228">
        <f>Q188*H188</f>
        <v>0.33181599999999994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186</v>
      </c>
      <c r="AT188" s="230" t="s">
        <v>228</v>
      </c>
      <c r="AU188" s="230" t="s">
        <v>88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139</v>
      </c>
      <c r="BM188" s="230" t="s">
        <v>231</v>
      </c>
    </row>
    <row r="189" s="2" customFormat="1">
      <c r="A189" s="39"/>
      <c r="B189" s="40"/>
      <c r="C189" s="41"/>
      <c r="D189" s="232" t="s">
        <v>141</v>
      </c>
      <c r="E189" s="41"/>
      <c r="F189" s="233" t="s">
        <v>232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88</v>
      </c>
    </row>
    <row r="190" s="13" customFormat="1">
      <c r="A190" s="13"/>
      <c r="B190" s="237"/>
      <c r="C190" s="238"/>
      <c r="D190" s="232" t="s">
        <v>143</v>
      </c>
      <c r="E190" s="239" t="s">
        <v>1</v>
      </c>
      <c r="F190" s="240" t="s">
        <v>226</v>
      </c>
      <c r="G190" s="238"/>
      <c r="H190" s="241">
        <v>2.73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143</v>
      </c>
      <c r="AU190" s="247" t="s">
        <v>88</v>
      </c>
      <c r="AV190" s="13" t="s">
        <v>88</v>
      </c>
      <c r="AW190" s="13" t="s">
        <v>34</v>
      </c>
      <c r="AX190" s="13" t="s">
        <v>78</v>
      </c>
      <c r="AY190" s="247" t="s">
        <v>132</v>
      </c>
    </row>
    <row r="191" s="14" customFormat="1">
      <c r="A191" s="14"/>
      <c r="B191" s="248"/>
      <c r="C191" s="249"/>
      <c r="D191" s="232" t="s">
        <v>143</v>
      </c>
      <c r="E191" s="250" t="s">
        <v>1</v>
      </c>
      <c r="F191" s="251" t="s">
        <v>146</v>
      </c>
      <c r="G191" s="249"/>
      <c r="H191" s="252">
        <v>2.73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143</v>
      </c>
      <c r="AU191" s="258" t="s">
        <v>88</v>
      </c>
      <c r="AV191" s="14" t="s">
        <v>139</v>
      </c>
      <c r="AW191" s="14" t="s">
        <v>34</v>
      </c>
      <c r="AX191" s="14" t="s">
        <v>86</v>
      </c>
      <c r="AY191" s="258" t="s">
        <v>132</v>
      </c>
    </row>
    <row r="192" s="13" customFormat="1">
      <c r="A192" s="13"/>
      <c r="B192" s="237"/>
      <c r="C192" s="238"/>
      <c r="D192" s="232" t="s">
        <v>143</v>
      </c>
      <c r="E192" s="238"/>
      <c r="F192" s="240" t="s">
        <v>233</v>
      </c>
      <c r="G192" s="238"/>
      <c r="H192" s="241">
        <v>2.8119999999999998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143</v>
      </c>
      <c r="AU192" s="247" t="s">
        <v>88</v>
      </c>
      <c r="AV192" s="13" t="s">
        <v>88</v>
      </c>
      <c r="AW192" s="13" t="s">
        <v>4</v>
      </c>
      <c r="AX192" s="13" t="s">
        <v>86</v>
      </c>
      <c r="AY192" s="247" t="s">
        <v>132</v>
      </c>
    </row>
    <row r="193" s="2" customFormat="1" ht="16.5" customHeight="1">
      <c r="A193" s="39"/>
      <c r="B193" s="40"/>
      <c r="C193" s="270" t="s">
        <v>234</v>
      </c>
      <c r="D193" s="270" t="s">
        <v>228</v>
      </c>
      <c r="E193" s="271" t="s">
        <v>235</v>
      </c>
      <c r="F193" s="272" t="s">
        <v>236</v>
      </c>
      <c r="G193" s="273" t="s">
        <v>137</v>
      </c>
      <c r="H193" s="274">
        <v>21.888000000000002</v>
      </c>
      <c r="I193" s="275"/>
      <c r="J193" s="276">
        <f>ROUND(I193*H193,2)</f>
        <v>0</v>
      </c>
      <c r="K193" s="272" t="s">
        <v>1</v>
      </c>
      <c r="L193" s="277"/>
      <c r="M193" s="278" t="s">
        <v>1</v>
      </c>
      <c r="N193" s="279" t="s">
        <v>43</v>
      </c>
      <c r="O193" s="92"/>
      <c r="P193" s="228">
        <f>O193*H193</f>
        <v>0</v>
      </c>
      <c r="Q193" s="228">
        <v>0.11799999999999999</v>
      </c>
      <c r="R193" s="228">
        <f>Q193*H193</f>
        <v>2.5827840000000002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186</v>
      </c>
      <c r="AT193" s="230" t="s">
        <v>228</v>
      </c>
      <c r="AU193" s="230" t="s">
        <v>88</v>
      </c>
      <c r="AY193" s="18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139</v>
      </c>
      <c r="BM193" s="230" t="s">
        <v>237</v>
      </c>
    </row>
    <row r="194" s="2" customFormat="1">
      <c r="A194" s="39"/>
      <c r="B194" s="40"/>
      <c r="C194" s="41"/>
      <c r="D194" s="232" t="s">
        <v>141</v>
      </c>
      <c r="E194" s="41"/>
      <c r="F194" s="233" t="s">
        <v>238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141</v>
      </c>
      <c r="AU194" s="18" t="s">
        <v>88</v>
      </c>
    </row>
    <row r="195" s="13" customFormat="1">
      <c r="A195" s="13"/>
      <c r="B195" s="237"/>
      <c r="C195" s="238"/>
      <c r="D195" s="232" t="s">
        <v>143</v>
      </c>
      <c r="E195" s="239" t="s">
        <v>1</v>
      </c>
      <c r="F195" s="240" t="s">
        <v>225</v>
      </c>
      <c r="G195" s="238"/>
      <c r="H195" s="241">
        <v>21.25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143</v>
      </c>
      <c r="AU195" s="247" t="s">
        <v>88</v>
      </c>
      <c r="AV195" s="13" t="s">
        <v>88</v>
      </c>
      <c r="AW195" s="13" t="s">
        <v>34</v>
      </c>
      <c r="AX195" s="13" t="s">
        <v>78</v>
      </c>
      <c r="AY195" s="247" t="s">
        <v>132</v>
      </c>
    </row>
    <row r="196" s="14" customFormat="1">
      <c r="A196" s="14"/>
      <c r="B196" s="248"/>
      <c r="C196" s="249"/>
      <c r="D196" s="232" t="s">
        <v>143</v>
      </c>
      <c r="E196" s="250" t="s">
        <v>1</v>
      </c>
      <c r="F196" s="251" t="s">
        <v>146</v>
      </c>
      <c r="G196" s="249"/>
      <c r="H196" s="252">
        <v>21.25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143</v>
      </c>
      <c r="AU196" s="258" t="s">
        <v>88</v>
      </c>
      <c r="AV196" s="14" t="s">
        <v>139</v>
      </c>
      <c r="AW196" s="14" t="s">
        <v>34</v>
      </c>
      <c r="AX196" s="14" t="s">
        <v>86</v>
      </c>
      <c r="AY196" s="258" t="s">
        <v>132</v>
      </c>
    </row>
    <row r="197" s="13" customFormat="1">
      <c r="A197" s="13"/>
      <c r="B197" s="237"/>
      <c r="C197" s="238"/>
      <c r="D197" s="232" t="s">
        <v>143</v>
      </c>
      <c r="E197" s="238"/>
      <c r="F197" s="240" t="s">
        <v>239</v>
      </c>
      <c r="G197" s="238"/>
      <c r="H197" s="241">
        <v>21.888000000000002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143</v>
      </c>
      <c r="AU197" s="247" t="s">
        <v>88</v>
      </c>
      <c r="AV197" s="13" t="s">
        <v>88</v>
      </c>
      <c r="AW197" s="13" t="s">
        <v>4</v>
      </c>
      <c r="AX197" s="13" t="s">
        <v>86</v>
      </c>
      <c r="AY197" s="247" t="s">
        <v>132</v>
      </c>
    </row>
    <row r="198" s="2" customFormat="1" ht="24.15" customHeight="1">
      <c r="A198" s="39"/>
      <c r="B198" s="40"/>
      <c r="C198" s="219" t="s">
        <v>240</v>
      </c>
      <c r="D198" s="219" t="s">
        <v>134</v>
      </c>
      <c r="E198" s="220" t="s">
        <v>241</v>
      </c>
      <c r="F198" s="221" t="s">
        <v>242</v>
      </c>
      <c r="G198" s="222" t="s">
        <v>137</v>
      </c>
      <c r="H198" s="223">
        <v>18.294</v>
      </c>
      <c r="I198" s="224"/>
      <c r="J198" s="225">
        <f>ROUND(I198*H198,2)</f>
        <v>0</v>
      </c>
      <c r="K198" s="221" t="s">
        <v>138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0.089219999999999994</v>
      </c>
      <c r="R198" s="228">
        <f>Q198*H198</f>
        <v>1.6321906799999999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139</v>
      </c>
      <c r="AT198" s="230" t="s">
        <v>134</v>
      </c>
      <c r="AU198" s="230" t="s">
        <v>88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139</v>
      </c>
      <c r="BM198" s="230" t="s">
        <v>243</v>
      </c>
    </row>
    <row r="199" s="2" customFormat="1">
      <c r="A199" s="39"/>
      <c r="B199" s="40"/>
      <c r="C199" s="41"/>
      <c r="D199" s="232" t="s">
        <v>141</v>
      </c>
      <c r="E199" s="41"/>
      <c r="F199" s="233" t="s">
        <v>244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88</v>
      </c>
    </row>
    <row r="200" s="15" customFormat="1">
      <c r="A200" s="15"/>
      <c r="B200" s="260"/>
      <c r="C200" s="261"/>
      <c r="D200" s="232" t="s">
        <v>143</v>
      </c>
      <c r="E200" s="262" t="s">
        <v>1</v>
      </c>
      <c r="F200" s="263" t="s">
        <v>224</v>
      </c>
      <c r="G200" s="261"/>
      <c r="H200" s="262" t="s">
        <v>1</v>
      </c>
      <c r="I200" s="264"/>
      <c r="J200" s="261"/>
      <c r="K200" s="261"/>
      <c r="L200" s="265"/>
      <c r="M200" s="266"/>
      <c r="N200" s="267"/>
      <c r="O200" s="267"/>
      <c r="P200" s="267"/>
      <c r="Q200" s="267"/>
      <c r="R200" s="267"/>
      <c r="S200" s="267"/>
      <c r="T200" s="26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9" t="s">
        <v>143</v>
      </c>
      <c r="AU200" s="269" t="s">
        <v>88</v>
      </c>
      <c r="AV200" s="15" t="s">
        <v>86</v>
      </c>
      <c r="AW200" s="15" t="s">
        <v>34</v>
      </c>
      <c r="AX200" s="15" t="s">
        <v>78</v>
      </c>
      <c r="AY200" s="269" t="s">
        <v>132</v>
      </c>
    </row>
    <row r="201" s="13" customFormat="1">
      <c r="A201" s="13"/>
      <c r="B201" s="237"/>
      <c r="C201" s="238"/>
      <c r="D201" s="232" t="s">
        <v>143</v>
      </c>
      <c r="E201" s="239" t="s">
        <v>1</v>
      </c>
      <c r="F201" s="240" t="s">
        <v>245</v>
      </c>
      <c r="G201" s="238"/>
      <c r="H201" s="241">
        <v>1.1140000000000001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143</v>
      </c>
      <c r="AU201" s="247" t="s">
        <v>88</v>
      </c>
      <c r="AV201" s="13" t="s">
        <v>88</v>
      </c>
      <c r="AW201" s="13" t="s">
        <v>34</v>
      </c>
      <c r="AX201" s="13" t="s">
        <v>78</v>
      </c>
      <c r="AY201" s="247" t="s">
        <v>132</v>
      </c>
    </row>
    <row r="202" s="13" customFormat="1">
      <c r="A202" s="13"/>
      <c r="B202" s="237"/>
      <c r="C202" s="238"/>
      <c r="D202" s="232" t="s">
        <v>143</v>
      </c>
      <c r="E202" s="239" t="s">
        <v>1</v>
      </c>
      <c r="F202" s="240" t="s">
        <v>246</v>
      </c>
      <c r="G202" s="238"/>
      <c r="H202" s="241">
        <v>2.96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143</v>
      </c>
      <c r="AU202" s="247" t="s">
        <v>88</v>
      </c>
      <c r="AV202" s="13" t="s">
        <v>88</v>
      </c>
      <c r="AW202" s="13" t="s">
        <v>34</v>
      </c>
      <c r="AX202" s="13" t="s">
        <v>78</v>
      </c>
      <c r="AY202" s="247" t="s">
        <v>132</v>
      </c>
    </row>
    <row r="203" s="13" customFormat="1">
      <c r="A203" s="13"/>
      <c r="B203" s="237"/>
      <c r="C203" s="238"/>
      <c r="D203" s="232" t="s">
        <v>143</v>
      </c>
      <c r="E203" s="239" t="s">
        <v>1</v>
      </c>
      <c r="F203" s="240" t="s">
        <v>247</v>
      </c>
      <c r="G203" s="238"/>
      <c r="H203" s="241">
        <v>14.220000000000001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143</v>
      </c>
      <c r="AU203" s="247" t="s">
        <v>88</v>
      </c>
      <c r="AV203" s="13" t="s">
        <v>88</v>
      </c>
      <c r="AW203" s="13" t="s">
        <v>34</v>
      </c>
      <c r="AX203" s="13" t="s">
        <v>78</v>
      </c>
      <c r="AY203" s="247" t="s">
        <v>132</v>
      </c>
    </row>
    <row r="204" s="14" customFormat="1">
      <c r="A204" s="14"/>
      <c r="B204" s="248"/>
      <c r="C204" s="249"/>
      <c r="D204" s="232" t="s">
        <v>143</v>
      </c>
      <c r="E204" s="250" t="s">
        <v>1</v>
      </c>
      <c r="F204" s="251" t="s">
        <v>146</v>
      </c>
      <c r="G204" s="249"/>
      <c r="H204" s="252">
        <v>18.294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143</v>
      </c>
      <c r="AU204" s="258" t="s">
        <v>88</v>
      </c>
      <c r="AV204" s="14" t="s">
        <v>139</v>
      </c>
      <c r="AW204" s="14" t="s">
        <v>34</v>
      </c>
      <c r="AX204" s="14" t="s">
        <v>86</v>
      </c>
      <c r="AY204" s="258" t="s">
        <v>132</v>
      </c>
    </row>
    <row r="205" s="2" customFormat="1" ht="24.15" customHeight="1">
      <c r="A205" s="39"/>
      <c r="B205" s="40"/>
      <c r="C205" s="270" t="s">
        <v>248</v>
      </c>
      <c r="D205" s="270" t="s">
        <v>228</v>
      </c>
      <c r="E205" s="271" t="s">
        <v>249</v>
      </c>
      <c r="F205" s="272" t="s">
        <v>250</v>
      </c>
      <c r="G205" s="273" t="s">
        <v>137</v>
      </c>
      <c r="H205" s="274">
        <v>3.0489999999999999</v>
      </c>
      <c r="I205" s="275"/>
      <c r="J205" s="276">
        <f>ROUND(I205*H205,2)</f>
        <v>0</v>
      </c>
      <c r="K205" s="272" t="s">
        <v>138</v>
      </c>
      <c r="L205" s="277"/>
      <c r="M205" s="278" t="s">
        <v>1</v>
      </c>
      <c r="N205" s="279" t="s">
        <v>43</v>
      </c>
      <c r="O205" s="92"/>
      <c r="P205" s="228">
        <f>O205*H205</f>
        <v>0</v>
      </c>
      <c r="Q205" s="228">
        <v>0.13100000000000001</v>
      </c>
      <c r="R205" s="228">
        <f>Q205*H205</f>
        <v>0.39941900000000002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186</v>
      </c>
      <c r="AT205" s="230" t="s">
        <v>228</v>
      </c>
      <c r="AU205" s="230" t="s">
        <v>88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139</v>
      </c>
      <c r="BM205" s="230" t="s">
        <v>251</v>
      </c>
    </row>
    <row r="206" s="2" customFormat="1">
      <c r="A206" s="39"/>
      <c r="B206" s="40"/>
      <c r="C206" s="41"/>
      <c r="D206" s="232" t="s">
        <v>141</v>
      </c>
      <c r="E206" s="41"/>
      <c r="F206" s="233" t="s">
        <v>250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141</v>
      </c>
      <c r="AU206" s="18" t="s">
        <v>88</v>
      </c>
    </row>
    <row r="207" s="13" customFormat="1">
      <c r="A207" s="13"/>
      <c r="B207" s="237"/>
      <c r="C207" s="238"/>
      <c r="D207" s="232" t="s">
        <v>143</v>
      </c>
      <c r="E207" s="239" t="s">
        <v>1</v>
      </c>
      <c r="F207" s="240" t="s">
        <v>252</v>
      </c>
      <c r="G207" s="238"/>
      <c r="H207" s="241">
        <v>3.73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143</v>
      </c>
      <c r="AU207" s="247" t="s">
        <v>88</v>
      </c>
      <c r="AV207" s="13" t="s">
        <v>88</v>
      </c>
      <c r="AW207" s="13" t="s">
        <v>34</v>
      </c>
      <c r="AX207" s="13" t="s">
        <v>78</v>
      </c>
      <c r="AY207" s="247" t="s">
        <v>132</v>
      </c>
    </row>
    <row r="208" s="13" customFormat="1">
      <c r="A208" s="13"/>
      <c r="B208" s="237"/>
      <c r="C208" s="238"/>
      <c r="D208" s="232" t="s">
        <v>143</v>
      </c>
      <c r="E208" s="239" t="s">
        <v>1</v>
      </c>
      <c r="F208" s="240" t="s">
        <v>253</v>
      </c>
      <c r="G208" s="238"/>
      <c r="H208" s="241">
        <v>-0.77000000000000002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143</v>
      </c>
      <c r="AU208" s="247" t="s">
        <v>88</v>
      </c>
      <c r="AV208" s="13" t="s">
        <v>88</v>
      </c>
      <c r="AW208" s="13" t="s">
        <v>34</v>
      </c>
      <c r="AX208" s="13" t="s">
        <v>78</v>
      </c>
      <c r="AY208" s="247" t="s">
        <v>132</v>
      </c>
    </row>
    <row r="209" s="14" customFormat="1">
      <c r="A209" s="14"/>
      <c r="B209" s="248"/>
      <c r="C209" s="249"/>
      <c r="D209" s="232" t="s">
        <v>143</v>
      </c>
      <c r="E209" s="250" t="s">
        <v>1</v>
      </c>
      <c r="F209" s="251" t="s">
        <v>146</v>
      </c>
      <c r="G209" s="249"/>
      <c r="H209" s="252">
        <v>2.96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143</v>
      </c>
      <c r="AU209" s="258" t="s">
        <v>88</v>
      </c>
      <c r="AV209" s="14" t="s">
        <v>139</v>
      </c>
      <c r="AW209" s="14" t="s">
        <v>34</v>
      </c>
      <c r="AX209" s="14" t="s">
        <v>86</v>
      </c>
      <c r="AY209" s="258" t="s">
        <v>132</v>
      </c>
    </row>
    <row r="210" s="13" customFormat="1">
      <c r="A210" s="13"/>
      <c r="B210" s="237"/>
      <c r="C210" s="238"/>
      <c r="D210" s="232" t="s">
        <v>143</v>
      </c>
      <c r="E210" s="238"/>
      <c r="F210" s="240" t="s">
        <v>254</v>
      </c>
      <c r="G210" s="238"/>
      <c r="H210" s="241">
        <v>3.0489999999999999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143</v>
      </c>
      <c r="AU210" s="247" t="s">
        <v>88</v>
      </c>
      <c r="AV210" s="13" t="s">
        <v>88</v>
      </c>
      <c r="AW210" s="13" t="s">
        <v>4</v>
      </c>
      <c r="AX210" s="13" t="s">
        <v>86</v>
      </c>
      <c r="AY210" s="247" t="s">
        <v>132</v>
      </c>
    </row>
    <row r="211" s="2" customFormat="1" ht="24.15" customHeight="1">
      <c r="A211" s="39"/>
      <c r="B211" s="40"/>
      <c r="C211" s="270" t="s">
        <v>255</v>
      </c>
      <c r="D211" s="270" t="s">
        <v>228</v>
      </c>
      <c r="E211" s="271" t="s">
        <v>256</v>
      </c>
      <c r="F211" s="272" t="s">
        <v>257</v>
      </c>
      <c r="G211" s="273" t="s">
        <v>137</v>
      </c>
      <c r="H211" s="274">
        <v>1.147</v>
      </c>
      <c r="I211" s="275"/>
      <c r="J211" s="276">
        <f>ROUND(I211*H211,2)</f>
        <v>0</v>
      </c>
      <c r="K211" s="272" t="s">
        <v>138</v>
      </c>
      <c r="L211" s="277"/>
      <c r="M211" s="278" t="s">
        <v>1</v>
      </c>
      <c r="N211" s="279" t="s">
        <v>43</v>
      </c>
      <c r="O211" s="92"/>
      <c r="P211" s="228">
        <f>O211*H211</f>
        <v>0</v>
      </c>
      <c r="Q211" s="228">
        <v>0.13100000000000001</v>
      </c>
      <c r="R211" s="228">
        <f>Q211*H211</f>
        <v>0.150257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186</v>
      </c>
      <c r="AT211" s="230" t="s">
        <v>228</v>
      </c>
      <c r="AU211" s="230" t="s">
        <v>88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139</v>
      </c>
      <c r="BM211" s="230" t="s">
        <v>258</v>
      </c>
    </row>
    <row r="212" s="2" customFormat="1">
      <c r="A212" s="39"/>
      <c r="B212" s="40"/>
      <c r="C212" s="41"/>
      <c r="D212" s="232" t="s">
        <v>141</v>
      </c>
      <c r="E212" s="41"/>
      <c r="F212" s="233" t="s">
        <v>257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141</v>
      </c>
      <c r="AU212" s="18" t="s">
        <v>88</v>
      </c>
    </row>
    <row r="213" s="13" customFormat="1">
      <c r="A213" s="13"/>
      <c r="B213" s="237"/>
      <c r="C213" s="238"/>
      <c r="D213" s="232" t="s">
        <v>143</v>
      </c>
      <c r="E213" s="239" t="s">
        <v>1</v>
      </c>
      <c r="F213" s="240" t="s">
        <v>245</v>
      </c>
      <c r="G213" s="238"/>
      <c r="H213" s="241">
        <v>1.1140000000000001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143</v>
      </c>
      <c r="AU213" s="247" t="s">
        <v>88</v>
      </c>
      <c r="AV213" s="13" t="s">
        <v>88</v>
      </c>
      <c r="AW213" s="13" t="s">
        <v>34</v>
      </c>
      <c r="AX213" s="13" t="s">
        <v>86</v>
      </c>
      <c r="AY213" s="247" t="s">
        <v>132</v>
      </c>
    </row>
    <row r="214" s="13" customFormat="1">
      <c r="A214" s="13"/>
      <c r="B214" s="237"/>
      <c r="C214" s="238"/>
      <c r="D214" s="232" t="s">
        <v>143</v>
      </c>
      <c r="E214" s="238"/>
      <c r="F214" s="240" t="s">
        <v>259</v>
      </c>
      <c r="G214" s="238"/>
      <c r="H214" s="241">
        <v>1.147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143</v>
      </c>
      <c r="AU214" s="247" t="s">
        <v>88</v>
      </c>
      <c r="AV214" s="13" t="s">
        <v>88</v>
      </c>
      <c r="AW214" s="13" t="s">
        <v>4</v>
      </c>
      <c r="AX214" s="13" t="s">
        <v>86</v>
      </c>
      <c r="AY214" s="247" t="s">
        <v>132</v>
      </c>
    </row>
    <row r="215" s="2" customFormat="1" ht="33" customHeight="1">
      <c r="A215" s="39"/>
      <c r="B215" s="40"/>
      <c r="C215" s="219" t="s">
        <v>260</v>
      </c>
      <c r="D215" s="219" t="s">
        <v>134</v>
      </c>
      <c r="E215" s="220" t="s">
        <v>261</v>
      </c>
      <c r="F215" s="221" t="s">
        <v>262</v>
      </c>
      <c r="G215" s="222" t="s">
        <v>137</v>
      </c>
      <c r="H215" s="223">
        <v>382.27999999999997</v>
      </c>
      <c r="I215" s="224"/>
      <c r="J215" s="225">
        <f>ROUND(I215*H215,2)</f>
        <v>0</v>
      </c>
      <c r="K215" s="221" t="s">
        <v>138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0.089219999999999994</v>
      </c>
      <c r="R215" s="228">
        <f>Q215*H215</f>
        <v>34.107021599999996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139</v>
      </c>
      <c r="AT215" s="230" t="s">
        <v>134</v>
      </c>
      <c r="AU215" s="230" t="s">
        <v>88</v>
      </c>
      <c r="AY215" s="18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139</v>
      </c>
      <c r="BM215" s="230" t="s">
        <v>263</v>
      </c>
    </row>
    <row r="216" s="2" customFormat="1">
      <c r="A216" s="39"/>
      <c r="B216" s="40"/>
      <c r="C216" s="41"/>
      <c r="D216" s="232" t="s">
        <v>141</v>
      </c>
      <c r="E216" s="41"/>
      <c r="F216" s="233" t="s">
        <v>264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141</v>
      </c>
      <c r="AU216" s="18" t="s">
        <v>88</v>
      </c>
    </row>
    <row r="217" s="15" customFormat="1">
      <c r="A217" s="15"/>
      <c r="B217" s="260"/>
      <c r="C217" s="261"/>
      <c r="D217" s="232" t="s">
        <v>143</v>
      </c>
      <c r="E217" s="262" t="s">
        <v>1</v>
      </c>
      <c r="F217" s="263" t="s">
        <v>224</v>
      </c>
      <c r="G217" s="261"/>
      <c r="H217" s="262" t="s">
        <v>1</v>
      </c>
      <c r="I217" s="264"/>
      <c r="J217" s="261"/>
      <c r="K217" s="261"/>
      <c r="L217" s="265"/>
      <c r="M217" s="266"/>
      <c r="N217" s="267"/>
      <c r="O217" s="267"/>
      <c r="P217" s="267"/>
      <c r="Q217" s="267"/>
      <c r="R217" s="267"/>
      <c r="S217" s="267"/>
      <c r="T217" s="26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9" t="s">
        <v>143</v>
      </c>
      <c r="AU217" s="269" t="s">
        <v>88</v>
      </c>
      <c r="AV217" s="15" t="s">
        <v>86</v>
      </c>
      <c r="AW217" s="15" t="s">
        <v>34</v>
      </c>
      <c r="AX217" s="15" t="s">
        <v>78</v>
      </c>
      <c r="AY217" s="269" t="s">
        <v>132</v>
      </c>
    </row>
    <row r="218" s="13" customFormat="1">
      <c r="A218" s="13"/>
      <c r="B218" s="237"/>
      <c r="C218" s="238"/>
      <c r="D218" s="232" t="s">
        <v>143</v>
      </c>
      <c r="E218" s="239" t="s">
        <v>1</v>
      </c>
      <c r="F218" s="240" t="s">
        <v>265</v>
      </c>
      <c r="G218" s="238"/>
      <c r="H218" s="241">
        <v>382.27999999999997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143</v>
      </c>
      <c r="AU218" s="247" t="s">
        <v>88</v>
      </c>
      <c r="AV218" s="13" t="s">
        <v>88</v>
      </c>
      <c r="AW218" s="13" t="s">
        <v>34</v>
      </c>
      <c r="AX218" s="13" t="s">
        <v>86</v>
      </c>
      <c r="AY218" s="247" t="s">
        <v>132</v>
      </c>
    </row>
    <row r="219" s="2" customFormat="1" ht="24.15" customHeight="1">
      <c r="A219" s="39"/>
      <c r="B219" s="40"/>
      <c r="C219" s="270" t="s">
        <v>266</v>
      </c>
      <c r="D219" s="270" t="s">
        <v>228</v>
      </c>
      <c r="E219" s="271" t="s">
        <v>267</v>
      </c>
      <c r="F219" s="272" t="s">
        <v>268</v>
      </c>
      <c r="G219" s="273" t="s">
        <v>137</v>
      </c>
      <c r="H219" s="274">
        <v>394.14800000000002</v>
      </c>
      <c r="I219" s="275"/>
      <c r="J219" s="276">
        <f>ROUND(I219*H219,2)</f>
        <v>0</v>
      </c>
      <c r="K219" s="272" t="s">
        <v>138</v>
      </c>
      <c r="L219" s="277"/>
      <c r="M219" s="278" t="s">
        <v>1</v>
      </c>
      <c r="N219" s="279" t="s">
        <v>43</v>
      </c>
      <c r="O219" s="92"/>
      <c r="P219" s="228">
        <f>O219*H219</f>
        <v>0</v>
      </c>
      <c r="Q219" s="228">
        <v>0.113</v>
      </c>
      <c r="R219" s="228">
        <f>Q219*H219</f>
        <v>44.538724000000002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186</v>
      </c>
      <c r="AT219" s="230" t="s">
        <v>228</v>
      </c>
      <c r="AU219" s="230" t="s">
        <v>88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139</v>
      </c>
      <c r="BM219" s="230" t="s">
        <v>269</v>
      </c>
    </row>
    <row r="220" s="2" customFormat="1">
      <c r="A220" s="39"/>
      <c r="B220" s="40"/>
      <c r="C220" s="41"/>
      <c r="D220" s="232" t="s">
        <v>141</v>
      </c>
      <c r="E220" s="41"/>
      <c r="F220" s="233" t="s">
        <v>268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141</v>
      </c>
      <c r="AU220" s="18" t="s">
        <v>88</v>
      </c>
    </row>
    <row r="221" s="13" customFormat="1">
      <c r="A221" s="13"/>
      <c r="B221" s="237"/>
      <c r="C221" s="238"/>
      <c r="D221" s="232" t="s">
        <v>143</v>
      </c>
      <c r="E221" s="239" t="s">
        <v>1</v>
      </c>
      <c r="F221" s="240" t="s">
        <v>265</v>
      </c>
      <c r="G221" s="238"/>
      <c r="H221" s="241">
        <v>382.27999999999997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143</v>
      </c>
      <c r="AU221" s="247" t="s">
        <v>88</v>
      </c>
      <c r="AV221" s="13" t="s">
        <v>88</v>
      </c>
      <c r="AW221" s="13" t="s">
        <v>34</v>
      </c>
      <c r="AX221" s="13" t="s">
        <v>78</v>
      </c>
      <c r="AY221" s="247" t="s">
        <v>132</v>
      </c>
    </row>
    <row r="222" s="16" customFormat="1">
      <c r="A222" s="16"/>
      <c r="B222" s="280"/>
      <c r="C222" s="281"/>
      <c r="D222" s="232" t="s">
        <v>143</v>
      </c>
      <c r="E222" s="282" t="s">
        <v>1</v>
      </c>
      <c r="F222" s="283" t="s">
        <v>270</v>
      </c>
      <c r="G222" s="281"/>
      <c r="H222" s="284">
        <v>382.27999999999997</v>
      </c>
      <c r="I222" s="285"/>
      <c r="J222" s="281"/>
      <c r="K222" s="281"/>
      <c r="L222" s="286"/>
      <c r="M222" s="287"/>
      <c r="N222" s="288"/>
      <c r="O222" s="288"/>
      <c r="P222" s="288"/>
      <c r="Q222" s="288"/>
      <c r="R222" s="288"/>
      <c r="S222" s="288"/>
      <c r="T222" s="289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90" t="s">
        <v>143</v>
      </c>
      <c r="AU222" s="290" t="s">
        <v>88</v>
      </c>
      <c r="AV222" s="16" t="s">
        <v>153</v>
      </c>
      <c r="AW222" s="16" t="s">
        <v>34</v>
      </c>
      <c r="AX222" s="16" t="s">
        <v>78</v>
      </c>
      <c r="AY222" s="290" t="s">
        <v>132</v>
      </c>
    </row>
    <row r="223" s="13" customFormat="1">
      <c r="A223" s="13"/>
      <c r="B223" s="237"/>
      <c r="C223" s="238"/>
      <c r="D223" s="232" t="s">
        <v>143</v>
      </c>
      <c r="E223" s="239" t="s">
        <v>1</v>
      </c>
      <c r="F223" s="240" t="s">
        <v>271</v>
      </c>
      <c r="G223" s="238"/>
      <c r="H223" s="241">
        <v>4.1399999999999997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143</v>
      </c>
      <c r="AU223" s="247" t="s">
        <v>88</v>
      </c>
      <c r="AV223" s="13" t="s">
        <v>88</v>
      </c>
      <c r="AW223" s="13" t="s">
        <v>34</v>
      </c>
      <c r="AX223" s="13" t="s">
        <v>78</v>
      </c>
      <c r="AY223" s="247" t="s">
        <v>132</v>
      </c>
    </row>
    <row r="224" s="14" customFormat="1">
      <c r="A224" s="14"/>
      <c r="B224" s="248"/>
      <c r="C224" s="249"/>
      <c r="D224" s="232" t="s">
        <v>143</v>
      </c>
      <c r="E224" s="250" t="s">
        <v>1</v>
      </c>
      <c r="F224" s="251" t="s">
        <v>146</v>
      </c>
      <c r="G224" s="249"/>
      <c r="H224" s="252">
        <v>386.42000000000002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143</v>
      </c>
      <c r="AU224" s="258" t="s">
        <v>88</v>
      </c>
      <c r="AV224" s="14" t="s">
        <v>139</v>
      </c>
      <c r="AW224" s="14" t="s">
        <v>34</v>
      </c>
      <c r="AX224" s="14" t="s">
        <v>86</v>
      </c>
      <c r="AY224" s="258" t="s">
        <v>132</v>
      </c>
    </row>
    <row r="225" s="13" customFormat="1">
      <c r="A225" s="13"/>
      <c r="B225" s="237"/>
      <c r="C225" s="238"/>
      <c r="D225" s="232" t="s">
        <v>143</v>
      </c>
      <c r="E225" s="238"/>
      <c r="F225" s="240" t="s">
        <v>272</v>
      </c>
      <c r="G225" s="238"/>
      <c r="H225" s="241">
        <v>394.14800000000002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143</v>
      </c>
      <c r="AU225" s="247" t="s">
        <v>88</v>
      </c>
      <c r="AV225" s="13" t="s">
        <v>88</v>
      </c>
      <c r="AW225" s="13" t="s">
        <v>4</v>
      </c>
      <c r="AX225" s="13" t="s">
        <v>86</v>
      </c>
      <c r="AY225" s="247" t="s">
        <v>132</v>
      </c>
    </row>
    <row r="226" s="2" customFormat="1" ht="24.15" customHeight="1">
      <c r="A226" s="39"/>
      <c r="B226" s="40"/>
      <c r="C226" s="219" t="s">
        <v>7</v>
      </c>
      <c r="D226" s="219" t="s">
        <v>134</v>
      </c>
      <c r="E226" s="220" t="s">
        <v>273</v>
      </c>
      <c r="F226" s="221" t="s">
        <v>274</v>
      </c>
      <c r="G226" s="222" t="s">
        <v>137</v>
      </c>
      <c r="H226" s="223">
        <v>120.405</v>
      </c>
      <c r="I226" s="224"/>
      <c r="J226" s="225">
        <f>ROUND(I226*H226,2)</f>
        <v>0</v>
      </c>
      <c r="K226" s="221" t="s">
        <v>138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0.090620000000000006</v>
      </c>
      <c r="R226" s="228">
        <f>Q226*H226</f>
        <v>10.911101100000002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139</v>
      </c>
      <c r="AT226" s="230" t="s">
        <v>134</v>
      </c>
      <c r="AU226" s="230" t="s">
        <v>88</v>
      </c>
      <c r="AY226" s="18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86</v>
      </c>
      <c r="BK226" s="231">
        <f>ROUND(I226*H226,2)</f>
        <v>0</v>
      </c>
      <c r="BL226" s="18" t="s">
        <v>139</v>
      </c>
      <c r="BM226" s="230" t="s">
        <v>275</v>
      </c>
    </row>
    <row r="227" s="2" customFormat="1">
      <c r="A227" s="39"/>
      <c r="B227" s="40"/>
      <c r="C227" s="41"/>
      <c r="D227" s="232" t="s">
        <v>141</v>
      </c>
      <c r="E227" s="41"/>
      <c r="F227" s="233" t="s">
        <v>276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141</v>
      </c>
      <c r="AU227" s="18" t="s">
        <v>88</v>
      </c>
    </row>
    <row r="228" s="15" customFormat="1">
      <c r="A228" s="15"/>
      <c r="B228" s="260"/>
      <c r="C228" s="261"/>
      <c r="D228" s="232" t="s">
        <v>143</v>
      </c>
      <c r="E228" s="262" t="s">
        <v>1</v>
      </c>
      <c r="F228" s="263" t="s">
        <v>277</v>
      </c>
      <c r="G228" s="261"/>
      <c r="H228" s="262" t="s">
        <v>1</v>
      </c>
      <c r="I228" s="264"/>
      <c r="J228" s="261"/>
      <c r="K228" s="261"/>
      <c r="L228" s="265"/>
      <c r="M228" s="266"/>
      <c r="N228" s="267"/>
      <c r="O228" s="267"/>
      <c r="P228" s="267"/>
      <c r="Q228" s="267"/>
      <c r="R228" s="267"/>
      <c r="S228" s="267"/>
      <c r="T228" s="26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9" t="s">
        <v>143</v>
      </c>
      <c r="AU228" s="269" t="s">
        <v>88</v>
      </c>
      <c r="AV228" s="15" t="s">
        <v>86</v>
      </c>
      <c r="AW228" s="15" t="s">
        <v>34</v>
      </c>
      <c r="AX228" s="15" t="s">
        <v>78</v>
      </c>
      <c r="AY228" s="269" t="s">
        <v>132</v>
      </c>
    </row>
    <row r="229" s="13" customFormat="1">
      <c r="A229" s="13"/>
      <c r="B229" s="237"/>
      <c r="C229" s="238"/>
      <c r="D229" s="232" t="s">
        <v>143</v>
      </c>
      <c r="E229" s="239" t="s">
        <v>1</v>
      </c>
      <c r="F229" s="240" t="s">
        <v>278</v>
      </c>
      <c r="G229" s="238"/>
      <c r="H229" s="241">
        <v>258.25999999999999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143</v>
      </c>
      <c r="AU229" s="247" t="s">
        <v>88</v>
      </c>
      <c r="AV229" s="13" t="s">
        <v>88</v>
      </c>
      <c r="AW229" s="13" t="s">
        <v>34</v>
      </c>
      <c r="AX229" s="13" t="s">
        <v>78</v>
      </c>
      <c r="AY229" s="247" t="s">
        <v>132</v>
      </c>
    </row>
    <row r="230" s="13" customFormat="1">
      <c r="A230" s="13"/>
      <c r="B230" s="237"/>
      <c r="C230" s="238"/>
      <c r="D230" s="232" t="s">
        <v>143</v>
      </c>
      <c r="E230" s="239" t="s">
        <v>1</v>
      </c>
      <c r="F230" s="240" t="s">
        <v>279</v>
      </c>
      <c r="G230" s="238"/>
      <c r="H230" s="241">
        <v>12.050000000000001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143</v>
      </c>
      <c r="AU230" s="247" t="s">
        <v>88</v>
      </c>
      <c r="AV230" s="13" t="s">
        <v>88</v>
      </c>
      <c r="AW230" s="13" t="s">
        <v>34</v>
      </c>
      <c r="AX230" s="13" t="s">
        <v>78</v>
      </c>
      <c r="AY230" s="247" t="s">
        <v>132</v>
      </c>
    </row>
    <row r="231" s="13" customFormat="1">
      <c r="A231" s="13"/>
      <c r="B231" s="237"/>
      <c r="C231" s="238"/>
      <c r="D231" s="232" t="s">
        <v>143</v>
      </c>
      <c r="E231" s="239" t="s">
        <v>1</v>
      </c>
      <c r="F231" s="240" t="s">
        <v>280</v>
      </c>
      <c r="G231" s="238"/>
      <c r="H231" s="241">
        <v>-173.18000000000001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143</v>
      </c>
      <c r="AU231" s="247" t="s">
        <v>88</v>
      </c>
      <c r="AV231" s="13" t="s">
        <v>88</v>
      </c>
      <c r="AW231" s="13" t="s">
        <v>34</v>
      </c>
      <c r="AX231" s="13" t="s">
        <v>78</v>
      </c>
      <c r="AY231" s="247" t="s">
        <v>132</v>
      </c>
    </row>
    <row r="232" s="13" customFormat="1">
      <c r="A232" s="13"/>
      <c r="B232" s="237"/>
      <c r="C232" s="238"/>
      <c r="D232" s="232" t="s">
        <v>143</v>
      </c>
      <c r="E232" s="239" t="s">
        <v>1</v>
      </c>
      <c r="F232" s="240" t="s">
        <v>281</v>
      </c>
      <c r="G232" s="238"/>
      <c r="H232" s="241">
        <v>-6.327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143</v>
      </c>
      <c r="AU232" s="247" t="s">
        <v>88</v>
      </c>
      <c r="AV232" s="13" t="s">
        <v>88</v>
      </c>
      <c r="AW232" s="13" t="s">
        <v>34</v>
      </c>
      <c r="AX232" s="13" t="s">
        <v>78</v>
      </c>
      <c r="AY232" s="247" t="s">
        <v>132</v>
      </c>
    </row>
    <row r="233" s="16" customFormat="1">
      <c r="A233" s="16"/>
      <c r="B233" s="280"/>
      <c r="C233" s="281"/>
      <c r="D233" s="232" t="s">
        <v>143</v>
      </c>
      <c r="E233" s="282" t="s">
        <v>1</v>
      </c>
      <c r="F233" s="283" t="s">
        <v>270</v>
      </c>
      <c r="G233" s="281"/>
      <c r="H233" s="284">
        <v>90.802999999999997</v>
      </c>
      <c r="I233" s="285"/>
      <c r="J233" s="281"/>
      <c r="K233" s="281"/>
      <c r="L233" s="286"/>
      <c r="M233" s="287"/>
      <c r="N233" s="288"/>
      <c r="O233" s="288"/>
      <c r="P233" s="288"/>
      <c r="Q233" s="288"/>
      <c r="R233" s="288"/>
      <c r="S233" s="288"/>
      <c r="T233" s="289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0" t="s">
        <v>143</v>
      </c>
      <c r="AU233" s="290" t="s">
        <v>88</v>
      </c>
      <c r="AV233" s="16" t="s">
        <v>153</v>
      </c>
      <c r="AW233" s="16" t="s">
        <v>34</v>
      </c>
      <c r="AX233" s="16" t="s">
        <v>78</v>
      </c>
      <c r="AY233" s="290" t="s">
        <v>132</v>
      </c>
    </row>
    <row r="234" s="15" customFormat="1">
      <c r="A234" s="15"/>
      <c r="B234" s="260"/>
      <c r="C234" s="261"/>
      <c r="D234" s="232" t="s">
        <v>143</v>
      </c>
      <c r="E234" s="262" t="s">
        <v>1</v>
      </c>
      <c r="F234" s="263" t="s">
        <v>282</v>
      </c>
      <c r="G234" s="261"/>
      <c r="H234" s="262" t="s">
        <v>1</v>
      </c>
      <c r="I234" s="264"/>
      <c r="J234" s="261"/>
      <c r="K234" s="261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143</v>
      </c>
      <c r="AU234" s="269" t="s">
        <v>88</v>
      </c>
      <c r="AV234" s="15" t="s">
        <v>86</v>
      </c>
      <c r="AW234" s="15" t="s">
        <v>34</v>
      </c>
      <c r="AX234" s="15" t="s">
        <v>78</v>
      </c>
      <c r="AY234" s="269" t="s">
        <v>132</v>
      </c>
    </row>
    <row r="235" s="13" customFormat="1">
      <c r="A235" s="13"/>
      <c r="B235" s="237"/>
      <c r="C235" s="238"/>
      <c r="D235" s="232" t="s">
        <v>143</v>
      </c>
      <c r="E235" s="239" t="s">
        <v>1</v>
      </c>
      <c r="F235" s="240" t="s">
        <v>283</v>
      </c>
      <c r="G235" s="238"/>
      <c r="H235" s="241">
        <v>15.94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143</v>
      </c>
      <c r="AU235" s="247" t="s">
        <v>88</v>
      </c>
      <c r="AV235" s="13" t="s">
        <v>88</v>
      </c>
      <c r="AW235" s="13" t="s">
        <v>34</v>
      </c>
      <c r="AX235" s="13" t="s">
        <v>78</v>
      </c>
      <c r="AY235" s="247" t="s">
        <v>132</v>
      </c>
    </row>
    <row r="236" s="13" customFormat="1">
      <c r="A236" s="13"/>
      <c r="B236" s="237"/>
      <c r="C236" s="238"/>
      <c r="D236" s="232" t="s">
        <v>143</v>
      </c>
      <c r="E236" s="239" t="s">
        <v>1</v>
      </c>
      <c r="F236" s="240" t="s">
        <v>284</v>
      </c>
      <c r="G236" s="238"/>
      <c r="H236" s="241">
        <v>-3.0059999999999998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143</v>
      </c>
      <c r="AU236" s="247" t="s">
        <v>88</v>
      </c>
      <c r="AV236" s="13" t="s">
        <v>88</v>
      </c>
      <c r="AW236" s="13" t="s">
        <v>34</v>
      </c>
      <c r="AX236" s="13" t="s">
        <v>78</v>
      </c>
      <c r="AY236" s="247" t="s">
        <v>132</v>
      </c>
    </row>
    <row r="237" s="16" customFormat="1">
      <c r="A237" s="16"/>
      <c r="B237" s="280"/>
      <c r="C237" s="281"/>
      <c r="D237" s="232" t="s">
        <v>143</v>
      </c>
      <c r="E237" s="282" t="s">
        <v>1</v>
      </c>
      <c r="F237" s="283" t="s">
        <v>270</v>
      </c>
      <c r="G237" s="281"/>
      <c r="H237" s="284">
        <v>12.933999999999999</v>
      </c>
      <c r="I237" s="285"/>
      <c r="J237" s="281"/>
      <c r="K237" s="281"/>
      <c r="L237" s="286"/>
      <c r="M237" s="287"/>
      <c r="N237" s="288"/>
      <c r="O237" s="288"/>
      <c r="P237" s="288"/>
      <c r="Q237" s="288"/>
      <c r="R237" s="288"/>
      <c r="S237" s="288"/>
      <c r="T237" s="289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90" t="s">
        <v>143</v>
      </c>
      <c r="AU237" s="290" t="s">
        <v>88</v>
      </c>
      <c r="AV237" s="16" t="s">
        <v>153</v>
      </c>
      <c r="AW237" s="16" t="s">
        <v>34</v>
      </c>
      <c r="AX237" s="16" t="s">
        <v>78</v>
      </c>
      <c r="AY237" s="290" t="s">
        <v>132</v>
      </c>
    </row>
    <row r="238" s="13" customFormat="1">
      <c r="A238" s="13"/>
      <c r="B238" s="237"/>
      <c r="C238" s="238"/>
      <c r="D238" s="232" t="s">
        <v>143</v>
      </c>
      <c r="E238" s="239" t="s">
        <v>1</v>
      </c>
      <c r="F238" s="240" t="s">
        <v>285</v>
      </c>
      <c r="G238" s="238"/>
      <c r="H238" s="241">
        <v>16.667999999999999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143</v>
      </c>
      <c r="AU238" s="247" t="s">
        <v>88</v>
      </c>
      <c r="AV238" s="13" t="s">
        <v>88</v>
      </c>
      <c r="AW238" s="13" t="s">
        <v>34</v>
      </c>
      <c r="AX238" s="13" t="s">
        <v>78</v>
      </c>
      <c r="AY238" s="247" t="s">
        <v>132</v>
      </c>
    </row>
    <row r="239" s="14" customFormat="1">
      <c r="A239" s="14"/>
      <c r="B239" s="248"/>
      <c r="C239" s="249"/>
      <c r="D239" s="232" t="s">
        <v>143</v>
      </c>
      <c r="E239" s="250" t="s">
        <v>1</v>
      </c>
      <c r="F239" s="251" t="s">
        <v>146</v>
      </c>
      <c r="G239" s="249"/>
      <c r="H239" s="252">
        <v>120.405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143</v>
      </c>
      <c r="AU239" s="258" t="s">
        <v>88</v>
      </c>
      <c r="AV239" s="14" t="s">
        <v>139</v>
      </c>
      <c r="AW239" s="14" t="s">
        <v>34</v>
      </c>
      <c r="AX239" s="14" t="s">
        <v>86</v>
      </c>
      <c r="AY239" s="258" t="s">
        <v>132</v>
      </c>
    </row>
    <row r="240" s="2" customFormat="1" ht="24.15" customHeight="1">
      <c r="A240" s="39"/>
      <c r="B240" s="40"/>
      <c r="C240" s="270" t="s">
        <v>286</v>
      </c>
      <c r="D240" s="270" t="s">
        <v>228</v>
      </c>
      <c r="E240" s="271" t="s">
        <v>287</v>
      </c>
      <c r="F240" s="272" t="s">
        <v>288</v>
      </c>
      <c r="G240" s="273" t="s">
        <v>137</v>
      </c>
      <c r="H240" s="274">
        <v>17.167999999999999</v>
      </c>
      <c r="I240" s="275"/>
      <c r="J240" s="276">
        <f>ROUND(I240*H240,2)</f>
        <v>0</v>
      </c>
      <c r="K240" s="272" t="s">
        <v>138</v>
      </c>
      <c r="L240" s="277"/>
      <c r="M240" s="278" t="s">
        <v>1</v>
      </c>
      <c r="N240" s="279" t="s">
        <v>43</v>
      </c>
      <c r="O240" s="92"/>
      <c r="P240" s="228">
        <f>O240*H240</f>
        <v>0</v>
      </c>
      <c r="Q240" s="228">
        <v>0.14999999999999999</v>
      </c>
      <c r="R240" s="228">
        <f>Q240*H240</f>
        <v>2.5751999999999997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186</v>
      </c>
      <c r="AT240" s="230" t="s">
        <v>228</v>
      </c>
      <c r="AU240" s="230" t="s">
        <v>88</v>
      </c>
      <c r="AY240" s="18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139</v>
      </c>
      <c r="BM240" s="230" t="s">
        <v>289</v>
      </c>
    </row>
    <row r="241" s="2" customFormat="1">
      <c r="A241" s="39"/>
      <c r="B241" s="40"/>
      <c r="C241" s="41"/>
      <c r="D241" s="232" t="s">
        <v>141</v>
      </c>
      <c r="E241" s="41"/>
      <c r="F241" s="233" t="s">
        <v>288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141</v>
      </c>
      <c r="AU241" s="18" t="s">
        <v>88</v>
      </c>
    </row>
    <row r="242" s="13" customFormat="1">
      <c r="A242" s="13"/>
      <c r="B242" s="237"/>
      <c r="C242" s="238"/>
      <c r="D242" s="232" t="s">
        <v>143</v>
      </c>
      <c r="E242" s="239" t="s">
        <v>1</v>
      </c>
      <c r="F242" s="240" t="s">
        <v>290</v>
      </c>
      <c r="G242" s="238"/>
      <c r="H242" s="241">
        <v>16.667999999999999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143</v>
      </c>
      <c r="AU242" s="247" t="s">
        <v>88</v>
      </c>
      <c r="AV242" s="13" t="s">
        <v>88</v>
      </c>
      <c r="AW242" s="13" t="s">
        <v>34</v>
      </c>
      <c r="AX242" s="13" t="s">
        <v>86</v>
      </c>
      <c r="AY242" s="247" t="s">
        <v>132</v>
      </c>
    </row>
    <row r="243" s="13" customFormat="1">
      <c r="A243" s="13"/>
      <c r="B243" s="237"/>
      <c r="C243" s="238"/>
      <c r="D243" s="232" t="s">
        <v>143</v>
      </c>
      <c r="E243" s="238"/>
      <c r="F243" s="240" t="s">
        <v>291</v>
      </c>
      <c r="G243" s="238"/>
      <c r="H243" s="241">
        <v>17.167999999999999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143</v>
      </c>
      <c r="AU243" s="247" t="s">
        <v>88</v>
      </c>
      <c r="AV243" s="13" t="s">
        <v>88</v>
      </c>
      <c r="AW243" s="13" t="s">
        <v>4</v>
      </c>
      <c r="AX243" s="13" t="s">
        <v>86</v>
      </c>
      <c r="AY243" s="247" t="s">
        <v>132</v>
      </c>
    </row>
    <row r="244" s="2" customFormat="1" ht="24.15" customHeight="1">
      <c r="A244" s="39"/>
      <c r="B244" s="40"/>
      <c r="C244" s="270" t="s">
        <v>292</v>
      </c>
      <c r="D244" s="270" t="s">
        <v>228</v>
      </c>
      <c r="E244" s="271" t="s">
        <v>293</v>
      </c>
      <c r="F244" s="272" t="s">
        <v>294</v>
      </c>
      <c r="G244" s="273" t="s">
        <v>137</v>
      </c>
      <c r="H244" s="274">
        <v>93.527000000000001</v>
      </c>
      <c r="I244" s="275"/>
      <c r="J244" s="276">
        <f>ROUND(I244*H244,2)</f>
        <v>0</v>
      </c>
      <c r="K244" s="272" t="s">
        <v>138</v>
      </c>
      <c r="L244" s="277"/>
      <c r="M244" s="278" t="s">
        <v>1</v>
      </c>
      <c r="N244" s="279" t="s">
        <v>43</v>
      </c>
      <c r="O244" s="92"/>
      <c r="P244" s="228">
        <f>O244*H244</f>
        <v>0</v>
      </c>
      <c r="Q244" s="228">
        <v>0.152</v>
      </c>
      <c r="R244" s="228">
        <f>Q244*H244</f>
        <v>14.216104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186</v>
      </c>
      <c r="AT244" s="230" t="s">
        <v>228</v>
      </c>
      <c r="AU244" s="230" t="s">
        <v>88</v>
      </c>
      <c r="AY244" s="18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139</v>
      </c>
      <c r="BM244" s="230" t="s">
        <v>295</v>
      </c>
    </row>
    <row r="245" s="2" customFormat="1">
      <c r="A245" s="39"/>
      <c r="B245" s="40"/>
      <c r="C245" s="41"/>
      <c r="D245" s="232" t="s">
        <v>141</v>
      </c>
      <c r="E245" s="41"/>
      <c r="F245" s="233" t="s">
        <v>294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141</v>
      </c>
      <c r="AU245" s="18" t="s">
        <v>88</v>
      </c>
    </row>
    <row r="246" s="15" customFormat="1">
      <c r="A246" s="15"/>
      <c r="B246" s="260"/>
      <c r="C246" s="261"/>
      <c r="D246" s="232" t="s">
        <v>143</v>
      </c>
      <c r="E246" s="262" t="s">
        <v>1</v>
      </c>
      <c r="F246" s="263" t="s">
        <v>277</v>
      </c>
      <c r="G246" s="261"/>
      <c r="H246" s="262" t="s">
        <v>1</v>
      </c>
      <c r="I246" s="264"/>
      <c r="J246" s="261"/>
      <c r="K246" s="261"/>
      <c r="L246" s="265"/>
      <c r="M246" s="266"/>
      <c r="N246" s="267"/>
      <c r="O246" s="267"/>
      <c r="P246" s="267"/>
      <c r="Q246" s="267"/>
      <c r="R246" s="267"/>
      <c r="S246" s="267"/>
      <c r="T246" s="26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9" t="s">
        <v>143</v>
      </c>
      <c r="AU246" s="269" t="s">
        <v>88</v>
      </c>
      <c r="AV246" s="15" t="s">
        <v>86</v>
      </c>
      <c r="AW246" s="15" t="s">
        <v>34</v>
      </c>
      <c r="AX246" s="15" t="s">
        <v>78</v>
      </c>
      <c r="AY246" s="269" t="s">
        <v>132</v>
      </c>
    </row>
    <row r="247" s="13" customFormat="1">
      <c r="A247" s="13"/>
      <c r="B247" s="237"/>
      <c r="C247" s="238"/>
      <c r="D247" s="232" t="s">
        <v>143</v>
      </c>
      <c r="E247" s="239" t="s">
        <v>1</v>
      </c>
      <c r="F247" s="240" t="s">
        <v>296</v>
      </c>
      <c r="G247" s="238"/>
      <c r="H247" s="241">
        <v>90.802999999999997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143</v>
      </c>
      <c r="AU247" s="247" t="s">
        <v>88</v>
      </c>
      <c r="AV247" s="13" t="s">
        <v>88</v>
      </c>
      <c r="AW247" s="13" t="s">
        <v>34</v>
      </c>
      <c r="AX247" s="13" t="s">
        <v>78</v>
      </c>
      <c r="AY247" s="247" t="s">
        <v>132</v>
      </c>
    </row>
    <row r="248" s="14" customFormat="1">
      <c r="A248" s="14"/>
      <c r="B248" s="248"/>
      <c r="C248" s="249"/>
      <c r="D248" s="232" t="s">
        <v>143</v>
      </c>
      <c r="E248" s="250" t="s">
        <v>1</v>
      </c>
      <c r="F248" s="251" t="s">
        <v>146</v>
      </c>
      <c r="G248" s="249"/>
      <c r="H248" s="252">
        <v>90.802999999999997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143</v>
      </c>
      <c r="AU248" s="258" t="s">
        <v>88</v>
      </c>
      <c r="AV248" s="14" t="s">
        <v>139</v>
      </c>
      <c r="AW248" s="14" t="s">
        <v>34</v>
      </c>
      <c r="AX248" s="14" t="s">
        <v>86</v>
      </c>
      <c r="AY248" s="258" t="s">
        <v>132</v>
      </c>
    </row>
    <row r="249" s="13" customFormat="1">
      <c r="A249" s="13"/>
      <c r="B249" s="237"/>
      <c r="C249" s="238"/>
      <c r="D249" s="232" t="s">
        <v>143</v>
      </c>
      <c r="E249" s="238"/>
      <c r="F249" s="240" t="s">
        <v>297</v>
      </c>
      <c r="G249" s="238"/>
      <c r="H249" s="241">
        <v>93.527000000000001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143</v>
      </c>
      <c r="AU249" s="247" t="s">
        <v>88</v>
      </c>
      <c r="AV249" s="13" t="s">
        <v>88</v>
      </c>
      <c r="AW249" s="13" t="s">
        <v>4</v>
      </c>
      <c r="AX249" s="13" t="s">
        <v>86</v>
      </c>
      <c r="AY249" s="247" t="s">
        <v>132</v>
      </c>
    </row>
    <row r="250" s="2" customFormat="1" ht="24.15" customHeight="1">
      <c r="A250" s="39"/>
      <c r="B250" s="40"/>
      <c r="C250" s="270" t="s">
        <v>298</v>
      </c>
      <c r="D250" s="270" t="s">
        <v>228</v>
      </c>
      <c r="E250" s="271" t="s">
        <v>299</v>
      </c>
      <c r="F250" s="272" t="s">
        <v>300</v>
      </c>
      <c r="G250" s="273" t="s">
        <v>137</v>
      </c>
      <c r="H250" s="274">
        <v>13.321999999999999</v>
      </c>
      <c r="I250" s="275"/>
      <c r="J250" s="276">
        <f>ROUND(I250*H250,2)</f>
        <v>0</v>
      </c>
      <c r="K250" s="272" t="s">
        <v>138</v>
      </c>
      <c r="L250" s="277"/>
      <c r="M250" s="278" t="s">
        <v>1</v>
      </c>
      <c r="N250" s="279" t="s">
        <v>43</v>
      </c>
      <c r="O250" s="92"/>
      <c r="P250" s="228">
        <f>O250*H250</f>
        <v>0</v>
      </c>
      <c r="Q250" s="228">
        <v>0.17499999999999999</v>
      </c>
      <c r="R250" s="228">
        <f>Q250*H250</f>
        <v>2.3313499999999996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186</v>
      </c>
      <c r="AT250" s="230" t="s">
        <v>228</v>
      </c>
      <c r="AU250" s="230" t="s">
        <v>88</v>
      </c>
      <c r="AY250" s="18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139</v>
      </c>
      <c r="BM250" s="230" t="s">
        <v>301</v>
      </c>
    </row>
    <row r="251" s="2" customFormat="1">
      <c r="A251" s="39"/>
      <c r="B251" s="40"/>
      <c r="C251" s="41"/>
      <c r="D251" s="232" t="s">
        <v>141</v>
      </c>
      <c r="E251" s="41"/>
      <c r="F251" s="233" t="s">
        <v>300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141</v>
      </c>
      <c r="AU251" s="18" t="s">
        <v>88</v>
      </c>
    </row>
    <row r="252" s="13" customFormat="1">
      <c r="A252" s="13"/>
      <c r="B252" s="237"/>
      <c r="C252" s="238"/>
      <c r="D252" s="232" t="s">
        <v>143</v>
      </c>
      <c r="E252" s="239" t="s">
        <v>1</v>
      </c>
      <c r="F252" s="240" t="s">
        <v>283</v>
      </c>
      <c r="G252" s="238"/>
      <c r="H252" s="241">
        <v>15.94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143</v>
      </c>
      <c r="AU252" s="247" t="s">
        <v>88</v>
      </c>
      <c r="AV252" s="13" t="s">
        <v>88</v>
      </c>
      <c r="AW252" s="13" t="s">
        <v>34</v>
      </c>
      <c r="AX252" s="13" t="s">
        <v>78</v>
      </c>
      <c r="AY252" s="247" t="s">
        <v>132</v>
      </c>
    </row>
    <row r="253" s="13" customFormat="1">
      <c r="A253" s="13"/>
      <c r="B253" s="237"/>
      <c r="C253" s="238"/>
      <c r="D253" s="232" t="s">
        <v>143</v>
      </c>
      <c r="E253" s="239" t="s">
        <v>1</v>
      </c>
      <c r="F253" s="240" t="s">
        <v>284</v>
      </c>
      <c r="G253" s="238"/>
      <c r="H253" s="241">
        <v>-3.0059999999999998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143</v>
      </c>
      <c r="AU253" s="247" t="s">
        <v>88</v>
      </c>
      <c r="AV253" s="13" t="s">
        <v>88</v>
      </c>
      <c r="AW253" s="13" t="s">
        <v>34</v>
      </c>
      <c r="AX253" s="13" t="s">
        <v>78</v>
      </c>
      <c r="AY253" s="247" t="s">
        <v>132</v>
      </c>
    </row>
    <row r="254" s="14" customFormat="1">
      <c r="A254" s="14"/>
      <c r="B254" s="248"/>
      <c r="C254" s="249"/>
      <c r="D254" s="232" t="s">
        <v>143</v>
      </c>
      <c r="E254" s="250" t="s">
        <v>1</v>
      </c>
      <c r="F254" s="251" t="s">
        <v>146</v>
      </c>
      <c r="G254" s="249"/>
      <c r="H254" s="252">
        <v>12.933999999999999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143</v>
      </c>
      <c r="AU254" s="258" t="s">
        <v>88</v>
      </c>
      <c r="AV254" s="14" t="s">
        <v>139</v>
      </c>
      <c r="AW254" s="14" t="s">
        <v>34</v>
      </c>
      <c r="AX254" s="14" t="s">
        <v>86</v>
      </c>
      <c r="AY254" s="258" t="s">
        <v>132</v>
      </c>
    </row>
    <row r="255" s="13" customFormat="1">
      <c r="A255" s="13"/>
      <c r="B255" s="237"/>
      <c r="C255" s="238"/>
      <c r="D255" s="232" t="s">
        <v>143</v>
      </c>
      <c r="E255" s="238"/>
      <c r="F255" s="240" t="s">
        <v>302</v>
      </c>
      <c r="G255" s="238"/>
      <c r="H255" s="241">
        <v>13.321999999999999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143</v>
      </c>
      <c r="AU255" s="247" t="s">
        <v>88</v>
      </c>
      <c r="AV255" s="13" t="s">
        <v>88</v>
      </c>
      <c r="AW255" s="13" t="s">
        <v>4</v>
      </c>
      <c r="AX255" s="13" t="s">
        <v>86</v>
      </c>
      <c r="AY255" s="247" t="s">
        <v>132</v>
      </c>
    </row>
    <row r="256" s="12" customFormat="1" ht="22.8" customHeight="1">
      <c r="A256" s="12"/>
      <c r="B256" s="203"/>
      <c r="C256" s="204"/>
      <c r="D256" s="205" t="s">
        <v>77</v>
      </c>
      <c r="E256" s="217" t="s">
        <v>193</v>
      </c>
      <c r="F256" s="217" t="s">
        <v>303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P257+SUM(P258:P338)</f>
        <v>0</v>
      </c>
      <c r="Q256" s="211"/>
      <c r="R256" s="212">
        <f>R257+SUM(R258:R338)</f>
        <v>119.55947550000002</v>
      </c>
      <c r="S256" s="211"/>
      <c r="T256" s="213">
        <f>T257+SUM(T258:T338)</f>
        <v>149.19929000000002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86</v>
      </c>
      <c r="AT256" s="215" t="s">
        <v>77</v>
      </c>
      <c r="AU256" s="215" t="s">
        <v>86</v>
      </c>
      <c r="AY256" s="214" t="s">
        <v>132</v>
      </c>
      <c r="BK256" s="216">
        <f>BK257+SUM(BK258:BK338)</f>
        <v>0</v>
      </c>
    </row>
    <row r="257" s="2" customFormat="1" ht="24.15" customHeight="1">
      <c r="A257" s="39"/>
      <c r="B257" s="40"/>
      <c r="C257" s="219" t="s">
        <v>304</v>
      </c>
      <c r="D257" s="219" t="s">
        <v>134</v>
      </c>
      <c r="E257" s="220" t="s">
        <v>305</v>
      </c>
      <c r="F257" s="221" t="s">
        <v>306</v>
      </c>
      <c r="G257" s="222" t="s">
        <v>307</v>
      </c>
      <c r="H257" s="223">
        <v>700.20000000000005</v>
      </c>
      <c r="I257" s="224"/>
      <c r="J257" s="225">
        <f>ROUND(I257*H257,2)</f>
        <v>0</v>
      </c>
      <c r="K257" s="221" t="s">
        <v>138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0.071900000000000006</v>
      </c>
      <c r="R257" s="228">
        <f>Q257*H257</f>
        <v>50.344380000000008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139</v>
      </c>
      <c r="AT257" s="230" t="s">
        <v>134</v>
      </c>
      <c r="AU257" s="230" t="s">
        <v>88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139</v>
      </c>
      <c r="BM257" s="230" t="s">
        <v>308</v>
      </c>
    </row>
    <row r="258" s="2" customFormat="1">
      <c r="A258" s="39"/>
      <c r="B258" s="40"/>
      <c r="C258" s="41"/>
      <c r="D258" s="232" t="s">
        <v>141</v>
      </c>
      <c r="E258" s="41"/>
      <c r="F258" s="233" t="s">
        <v>309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141</v>
      </c>
      <c r="AU258" s="18" t="s">
        <v>88</v>
      </c>
    </row>
    <row r="259" s="15" customFormat="1">
      <c r="A259" s="15"/>
      <c r="B259" s="260"/>
      <c r="C259" s="261"/>
      <c r="D259" s="232" t="s">
        <v>143</v>
      </c>
      <c r="E259" s="262" t="s">
        <v>1</v>
      </c>
      <c r="F259" s="263" t="s">
        <v>277</v>
      </c>
      <c r="G259" s="261"/>
      <c r="H259" s="262" t="s">
        <v>1</v>
      </c>
      <c r="I259" s="264"/>
      <c r="J259" s="261"/>
      <c r="K259" s="261"/>
      <c r="L259" s="265"/>
      <c r="M259" s="266"/>
      <c r="N259" s="267"/>
      <c r="O259" s="267"/>
      <c r="P259" s="267"/>
      <c r="Q259" s="267"/>
      <c r="R259" s="267"/>
      <c r="S259" s="267"/>
      <c r="T259" s="26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9" t="s">
        <v>143</v>
      </c>
      <c r="AU259" s="269" t="s">
        <v>88</v>
      </c>
      <c r="AV259" s="15" t="s">
        <v>86</v>
      </c>
      <c r="AW259" s="15" t="s">
        <v>34</v>
      </c>
      <c r="AX259" s="15" t="s">
        <v>78</v>
      </c>
      <c r="AY259" s="269" t="s">
        <v>132</v>
      </c>
    </row>
    <row r="260" s="13" customFormat="1">
      <c r="A260" s="13"/>
      <c r="B260" s="237"/>
      <c r="C260" s="238"/>
      <c r="D260" s="232" t="s">
        <v>143</v>
      </c>
      <c r="E260" s="239" t="s">
        <v>1</v>
      </c>
      <c r="F260" s="240" t="s">
        <v>310</v>
      </c>
      <c r="G260" s="238"/>
      <c r="H260" s="241">
        <v>223.84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143</v>
      </c>
      <c r="AU260" s="247" t="s">
        <v>88</v>
      </c>
      <c r="AV260" s="13" t="s">
        <v>88</v>
      </c>
      <c r="AW260" s="13" t="s">
        <v>34</v>
      </c>
      <c r="AX260" s="13" t="s">
        <v>78</v>
      </c>
      <c r="AY260" s="247" t="s">
        <v>132</v>
      </c>
    </row>
    <row r="261" s="13" customFormat="1">
      <c r="A261" s="13"/>
      <c r="B261" s="237"/>
      <c r="C261" s="238"/>
      <c r="D261" s="232" t="s">
        <v>143</v>
      </c>
      <c r="E261" s="239" t="s">
        <v>1</v>
      </c>
      <c r="F261" s="240" t="s">
        <v>311</v>
      </c>
      <c r="G261" s="238"/>
      <c r="H261" s="241">
        <v>90.219999999999999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143</v>
      </c>
      <c r="AU261" s="247" t="s">
        <v>88</v>
      </c>
      <c r="AV261" s="13" t="s">
        <v>88</v>
      </c>
      <c r="AW261" s="13" t="s">
        <v>34</v>
      </c>
      <c r="AX261" s="13" t="s">
        <v>78</v>
      </c>
      <c r="AY261" s="247" t="s">
        <v>132</v>
      </c>
    </row>
    <row r="262" s="13" customFormat="1">
      <c r="A262" s="13"/>
      <c r="B262" s="237"/>
      <c r="C262" s="238"/>
      <c r="D262" s="232" t="s">
        <v>143</v>
      </c>
      <c r="E262" s="239" t="s">
        <v>1</v>
      </c>
      <c r="F262" s="240" t="s">
        <v>312</v>
      </c>
      <c r="G262" s="238"/>
      <c r="H262" s="241">
        <v>-250.78999999999999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143</v>
      </c>
      <c r="AU262" s="247" t="s">
        <v>88</v>
      </c>
      <c r="AV262" s="13" t="s">
        <v>88</v>
      </c>
      <c r="AW262" s="13" t="s">
        <v>34</v>
      </c>
      <c r="AX262" s="13" t="s">
        <v>78</v>
      </c>
      <c r="AY262" s="247" t="s">
        <v>132</v>
      </c>
    </row>
    <row r="263" s="16" customFormat="1">
      <c r="A263" s="16"/>
      <c r="B263" s="280"/>
      <c r="C263" s="281"/>
      <c r="D263" s="232" t="s">
        <v>143</v>
      </c>
      <c r="E263" s="282" t="s">
        <v>1</v>
      </c>
      <c r="F263" s="283" t="s">
        <v>270</v>
      </c>
      <c r="G263" s="281"/>
      <c r="H263" s="284">
        <v>63.270000000000003</v>
      </c>
      <c r="I263" s="285"/>
      <c r="J263" s="281"/>
      <c r="K263" s="281"/>
      <c r="L263" s="286"/>
      <c r="M263" s="287"/>
      <c r="N263" s="288"/>
      <c r="O263" s="288"/>
      <c r="P263" s="288"/>
      <c r="Q263" s="288"/>
      <c r="R263" s="288"/>
      <c r="S263" s="288"/>
      <c r="T263" s="289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90" t="s">
        <v>143</v>
      </c>
      <c r="AU263" s="290" t="s">
        <v>88</v>
      </c>
      <c r="AV263" s="16" t="s">
        <v>153</v>
      </c>
      <c r="AW263" s="16" t="s">
        <v>34</v>
      </c>
      <c r="AX263" s="16" t="s">
        <v>78</v>
      </c>
      <c r="AY263" s="290" t="s">
        <v>132</v>
      </c>
    </row>
    <row r="264" s="15" customFormat="1">
      <c r="A264" s="15"/>
      <c r="B264" s="260"/>
      <c r="C264" s="261"/>
      <c r="D264" s="232" t="s">
        <v>143</v>
      </c>
      <c r="E264" s="262" t="s">
        <v>1</v>
      </c>
      <c r="F264" s="263" t="s">
        <v>224</v>
      </c>
      <c r="G264" s="261"/>
      <c r="H264" s="262" t="s">
        <v>1</v>
      </c>
      <c r="I264" s="264"/>
      <c r="J264" s="261"/>
      <c r="K264" s="261"/>
      <c r="L264" s="265"/>
      <c r="M264" s="266"/>
      <c r="N264" s="267"/>
      <c r="O264" s="267"/>
      <c r="P264" s="267"/>
      <c r="Q264" s="267"/>
      <c r="R264" s="267"/>
      <c r="S264" s="267"/>
      <c r="T264" s="26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9" t="s">
        <v>143</v>
      </c>
      <c r="AU264" s="269" t="s">
        <v>88</v>
      </c>
      <c r="AV264" s="15" t="s">
        <v>86</v>
      </c>
      <c r="AW264" s="15" t="s">
        <v>34</v>
      </c>
      <c r="AX264" s="15" t="s">
        <v>78</v>
      </c>
      <c r="AY264" s="269" t="s">
        <v>132</v>
      </c>
    </row>
    <row r="265" s="13" customFormat="1">
      <c r="A265" s="13"/>
      <c r="B265" s="237"/>
      <c r="C265" s="238"/>
      <c r="D265" s="232" t="s">
        <v>143</v>
      </c>
      <c r="E265" s="239" t="s">
        <v>1</v>
      </c>
      <c r="F265" s="240" t="s">
        <v>313</v>
      </c>
      <c r="G265" s="238"/>
      <c r="H265" s="241">
        <v>599.21000000000004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143</v>
      </c>
      <c r="AU265" s="247" t="s">
        <v>88</v>
      </c>
      <c r="AV265" s="13" t="s">
        <v>88</v>
      </c>
      <c r="AW265" s="13" t="s">
        <v>34</v>
      </c>
      <c r="AX265" s="13" t="s">
        <v>78</v>
      </c>
      <c r="AY265" s="247" t="s">
        <v>132</v>
      </c>
    </row>
    <row r="266" s="15" customFormat="1">
      <c r="A266" s="15"/>
      <c r="B266" s="260"/>
      <c r="C266" s="261"/>
      <c r="D266" s="232" t="s">
        <v>143</v>
      </c>
      <c r="E266" s="262" t="s">
        <v>1</v>
      </c>
      <c r="F266" s="263" t="s">
        <v>282</v>
      </c>
      <c r="G266" s="261"/>
      <c r="H266" s="262" t="s">
        <v>1</v>
      </c>
      <c r="I266" s="264"/>
      <c r="J266" s="261"/>
      <c r="K266" s="261"/>
      <c r="L266" s="265"/>
      <c r="M266" s="266"/>
      <c r="N266" s="267"/>
      <c r="O266" s="267"/>
      <c r="P266" s="267"/>
      <c r="Q266" s="267"/>
      <c r="R266" s="267"/>
      <c r="S266" s="267"/>
      <c r="T266" s="26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9" t="s">
        <v>143</v>
      </c>
      <c r="AU266" s="269" t="s">
        <v>88</v>
      </c>
      <c r="AV266" s="15" t="s">
        <v>86</v>
      </c>
      <c r="AW266" s="15" t="s">
        <v>34</v>
      </c>
      <c r="AX266" s="15" t="s">
        <v>78</v>
      </c>
      <c r="AY266" s="269" t="s">
        <v>132</v>
      </c>
    </row>
    <row r="267" s="13" customFormat="1">
      <c r="A267" s="13"/>
      <c r="B267" s="237"/>
      <c r="C267" s="238"/>
      <c r="D267" s="232" t="s">
        <v>143</v>
      </c>
      <c r="E267" s="239" t="s">
        <v>1</v>
      </c>
      <c r="F267" s="240" t="s">
        <v>314</v>
      </c>
      <c r="G267" s="238"/>
      <c r="H267" s="241">
        <v>30.059999999999999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143</v>
      </c>
      <c r="AU267" s="247" t="s">
        <v>88</v>
      </c>
      <c r="AV267" s="13" t="s">
        <v>88</v>
      </c>
      <c r="AW267" s="13" t="s">
        <v>34</v>
      </c>
      <c r="AX267" s="13" t="s">
        <v>78</v>
      </c>
      <c r="AY267" s="247" t="s">
        <v>132</v>
      </c>
    </row>
    <row r="268" s="13" customFormat="1">
      <c r="A268" s="13"/>
      <c r="B268" s="237"/>
      <c r="C268" s="238"/>
      <c r="D268" s="232" t="s">
        <v>143</v>
      </c>
      <c r="E268" s="239" t="s">
        <v>1</v>
      </c>
      <c r="F268" s="240" t="s">
        <v>315</v>
      </c>
      <c r="G268" s="238"/>
      <c r="H268" s="241">
        <v>7.6600000000000001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143</v>
      </c>
      <c r="AU268" s="247" t="s">
        <v>88</v>
      </c>
      <c r="AV268" s="13" t="s">
        <v>88</v>
      </c>
      <c r="AW268" s="13" t="s">
        <v>34</v>
      </c>
      <c r="AX268" s="13" t="s">
        <v>78</v>
      </c>
      <c r="AY268" s="247" t="s">
        <v>132</v>
      </c>
    </row>
    <row r="269" s="16" customFormat="1">
      <c r="A269" s="16"/>
      <c r="B269" s="280"/>
      <c r="C269" s="281"/>
      <c r="D269" s="232" t="s">
        <v>143</v>
      </c>
      <c r="E269" s="282" t="s">
        <v>1</v>
      </c>
      <c r="F269" s="283" t="s">
        <v>270</v>
      </c>
      <c r="G269" s="281"/>
      <c r="H269" s="284">
        <v>636.92999999999995</v>
      </c>
      <c r="I269" s="285"/>
      <c r="J269" s="281"/>
      <c r="K269" s="281"/>
      <c r="L269" s="286"/>
      <c r="M269" s="287"/>
      <c r="N269" s="288"/>
      <c r="O269" s="288"/>
      <c r="P269" s="288"/>
      <c r="Q269" s="288"/>
      <c r="R269" s="288"/>
      <c r="S269" s="288"/>
      <c r="T269" s="28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0" t="s">
        <v>143</v>
      </c>
      <c r="AU269" s="290" t="s">
        <v>88</v>
      </c>
      <c r="AV269" s="16" t="s">
        <v>153</v>
      </c>
      <c r="AW269" s="16" t="s">
        <v>34</v>
      </c>
      <c r="AX269" s="16" t="s">
        <v>78</v>
      </c>
      <c r="AY269" s="290" t="s">
        <v>132</v>
      </c>
    </row>
    <row r="270" s="14" customFormat="1">
      <c r="A270" s="14"/>
      <c r="B270" s="248"/>
      <c r="C270" s="249"/>
      <c r="D270" s="232" t="s">
        <v>143</v>
      </c>
      <c r="E270" s="250" t="s">
        <v>1</v>
      </c>
      <c r="F270" s="251" t="s">
        <v>146</v>
      </c>
      <c r="G270" s="249"/>
      <c r="H270" s="252">
        <v>700.20000000000005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143</v>
      </c>
      <c r="AU270" s="258" t="s">
        <v>88</v>
      </c>
      <c r="AV270" s="14" t="s">
        <v>139</v>
      </c>
      <c r="AW270" s="14" t="s">
        <v>34</v>
      </c>
      <c r="AX270" s="14" t="s">
        <v>86</v>
      </c>
      <c r="AY270" s="258" t="s">
        <v>132</v>
      </c>
    </row>
    <row r="271" s="2" customFormat="1" ht="24.15" customHeight="1">
      <c r="A271" s="39"/>
      <c r="B271" s="40"/>
      <c r="C271" s="270" t="s">
        <v>316</v>
      </c>
      <c r="D271" s="270" t="s">
        <v>228</v>
      </c>
      <c r="E271" s="271" t="s">
        <v>317</v>
      </c>
      <c r="F271" s="272" t="s">
        <v>318</v>
      </c>
      <c r="G271" s="273" t="s">
        <v>137</v>
      </c>
      <c r="H271" s="274">
        <v>6.3899999999999997</v>
      </c>
      <c r="I271" s="275"/>
      <c r="J271" s="276">
        <f>ROUND(I271*H271,2)</f>
        <v>0</v>
      </c>
      <c r="K271" s="272" t="s">
        <v>138</v>
      </c>
      <c r="L271" s="277"/>
      <c r="M271" s="278" t="s">
        <v>1</v>
      </c>
      <c r="N271" s="279" t="s">
        <v>43</v>
      </c>
      <c r="O271" s="92"/>
      <c r="P271" s="228">
        <f>O271*H271</f>
        <v>0</v>
      </c>
      <c r="Q271" s="228">
        <v>0.17599999999999999</v>
      </c>
      <c r="R271" s="228">
        <f>Q271*H271</f>
        <v>1.1246399999999999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186</v>
      </c>
      <c r="AT271" s="230" t="s">
        <v>228</v>
      </c>
      <c r="AU271" s="230" t="s">
        <v>88</v>
      </c>
      <c r="AY271" s="18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139</v>
      </c>
      <c r="BM271" s="230" t="s">
        <v>319</v>
      </c>
    </row>
    <row r="272" s="2" customFormat="1">
      <c r="A272" s="39"/>
      <c r="B272" s="40"/>
      <c r="C272" s="41"/>
      <c r="D272" s="232" t="s">
        <v>141</v>
      </c>
      <c r="E272" s="41"/>
      <c r="F272" s="233" t="s">
        <v>318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141</v>
      </c>
      <c r="AU272" s="18" t="s">
        <v>88</v>
      </c>
    </row>
    <row r="273" s="13" customFormat="1">
      <c r="A273" s="13"/>
      <c r="B273" s="237"/>
      <c r="C273" s="238"/>
      <c r="D273" s="232" t="s">
        <v>143</v>
      </c>
      <c r="E273" s="239" t="s">
        <v>1</v>
      </c>
      <c r="F273" s="240" t="s">
        <v>320</v>
      </c>
      <c r="G273" s="238"/>
      <c r="H273" s="241">
        <v>6.327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143</v>
      </c>
      <c r="AU273" s="247" t="s">
        <v>88</v>
      </c>
      <c r="AV273" s="13" t="s">
        <v>88</v>
      </c>
      <c r="AW273" s="13" t="s">
        <v>34</v>
      </c>
      <c r="AX273" s="13" t="s">
        <v>86</v>
      </c>
      <c r="AY273" s="247" t="s">
        <v>132</v>
      </c>
    </row>
    <row r="274" s="13" customFormat="1">
      <c r="A274" s="13"/>
      <c r="B274" s="237"/>
      <c r="C274" s="238"/>
      <c r="D274" s="232" t="s">
        <v>143</v>
      </c>
      <c r="E274" s="238"/>
      <c r="F274" s="240" t="s">
        <v>321</v>
      </c>
      <c r="G274" s="238"/>
      <c r="H274" s="241">
        <v>6.3899999999999997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143</v>
      </c>
      <c r="AU274" s="247" t="s">
        <v>88</v>
      </c>
      <c r="AV274" s="13" t="s">
        <v>88</v>
      </c>
      <c r="AW274" s="13" t="s">
        <v>4</v>
      </c>
      <c r="AX274" s="13" t="s">
        <v>86</v>
      </c>
      <c r="AY274" s="247" t="s">
        <v>132</v>
      </c>
    </row>
    <row r="275" s="2" customFormat="1" ht="24.15" customHeight="1">
      <c r="A275" s="39"/>
      <c r="B275" s="40"/>
      <c r="C275" s="270" t="s">
        <v>322</v>
      </c>
      <c r="D275" s="270" t="s">
        <v>228</v>
      </c>
      <c r="E275" s="271" t="s">
        <v>299</v>
      </c>
      <c r="F275" s="272" t="s">
        <v>300</v>
      </c>
      <c r="G275" s="273" t="s">
        <v>137</v>
      </c>
      <c r="H275" s="274">
        <v>3.0960000000000001</v>
      </c>
      <c r="I275" s="275"/>
      <c r="J275" s="276">
        <f>ROUND(I275*H275,2)</f>
        <v>0</v>
      </c>
      <c r="K275" s="272" t="s">
        <v>138</v>
      </c>
      <c r="L275" s="277"/>
      <c r="M275" s="278" t="s">
        <v>1</v>
      </c>
      <c r="N275" s="279" t="s">
        <v>43</v>
      </c>
      <c r="O275" s="92"/>
      <c r="P275" s="228">
        <f>O275*H275</f>
        <v>0</v>
      </c>
      <c r="Q275" s="228">
        <v>0.17499999999999999</v>
      </c>
      <c r="R275" s="228">
        <f>Q275*H275</f>
        <v>0.54179999999999995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186</v>
      </c>
      <c r="AT275" s="230" t="s">
        <v>228</v>
      </c>
      <c r="AU275" s="230" t="s">
        <v>88</v>
      </c>
      <c r="AY275" s="18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139</v>
      </c>
      <c r="BM275" s="230" t="s">
        <v>323</v>
      </c>
    </row>
    <row r="276" s="2" customFormat="1">
      <c r="A276" s="39"/>
      <c r="B276" s="40"/>
      <c r="C276" s="41"/>
      <c r="D276" s="232" t="s">
        <v>141</v>
      </c>
      <c r="E276" s="41"/>
      <c r="F276" s="233" t="s">
        <v>300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141</v>
      </c>
      <c r="AU276" s="18" t="s">
        <v>88</v>
      </c>
    </row>
    <row r="277" s="13" customFormat="1">
      <c r="A277" s="13"/>
      <c r="B277" s="237"/>
      <c r="C277" s="238"/>
      <c r="D277" s="232" t="s">
        <v>143</v>
      </c>
      <c r="E277" s="239" t="s">
        <v>1</v>
      </c>
      <c r="F277" s="240" t="s">
        <v>324</v>
      </c>
      <c r="G277" s="238"/>
      <c r="H277" s="241">
        <v>3.0059999999999998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143</v>
      </c>
      <c r="AU277" s="247" t="s">
        <v>88</v>
      </c>
      <c r="AV277" s="13" t="s">
        <v>88</v>
      </c>
      <c r="AW277" s="13" t="s">
        <v>34</v>
      </c>
      <c r="AX277" s="13" t="s">
        <v>78</v>
      </c>
      <c r="AY277" s="247" t="s">
        <v>132</v>
      </c>
    </row>
    <row r="278" s="14" customFormat="1">
      <c r="A278" s="14"/>
      <c r="B278" s="248"/>
      <c r="C278" s="249"/>
      <c r="D278" s="232" t="s">
        <v>143</v>
      </c>
      <c r="E278" s="250" t="s">
        <v>1</v>
      </c>
      <c r="F278" s="251" t="s">
        <v>146</v>
      </c>
      <c r="G278" s="249"/>
      <c r="H278" s="252">
        <v>3.0059999999999998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143</v>
      </c>
      <c r="AU278" s="258" t="s">
        <v>88</v>
      </c>
      <c r="AV278" s="14" t="s">
        <v>139</v>
      </c>
      <c r="AW278" s="14" t="s">
        <v>34</v>
      </c>
      <c r="AX278" s="14" t="s">
        <v>86</v>
      </c>
      <c r="AY278" s="258" t="s">
        <v>132</v>
      </c>
    </row>
    <row r="279" s="13" customFormat="1">
      <c r="A279" s="13"/>
      <c r="B279" s="237"/>
      <c r="C279" s="238"/>
      <c r="D279" s="232" t="s">
        <v>143</v>
      </c>
      <c r="E279" s="238"/>
      <c r="F279" s="240" t="s">
        <v>325</v>
      </c>
      <c r="G279" s="238"/>
      <c r="H279" s="241">
        <v>3.0960000000000001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143</v>
      </c>
      <c r="AU279" s="247" t="s">
        <v>88</v>
      </c>
      <c r="AV279" s="13" t="s">
        <v>88</v>
      </c>
      <c r="AW279" s="13" t="s">
        <v>4</v>
      </c>
      <c r="AX279" s="13" t="s">
        <v>86</v>
      </c>
      <c r="AY279" s="247" t="s">
        <v>132</v>
      </c>
    </row>
    <row r="280" s="2" customFormat="1" ht="24.15" customHeight="1">
      <c r="A280" s="39"/>
      <c r="B280" s="40"/>
      <c r="C280" s="270" t="s">
        <v>326</v>
      </c>
      <c r="D280" s="270" t="s">
        <v>228</v>
      </c>
      <c r="E280" s="271" t="s">
        <v>327</v>
      </c>
      <c r="F280" s="272" t="s">
        <v>328</v>
      </c>
      <c r="G280" s="273" t="s">
        <v>137</v>
      </c>
      <c r="H280" s="274">
        <v>61.119</v>
      </c>
      <c r="I280" s="275"/>
      <c r="J280" s="276">
        <f>ROUND(I280*H280,2)</f>
        <v>0</v>
      </c>
      <c r="K280" s="272" t="s">
        <v>138</v>
      </c>
      <c r="L280" s="277"/>
      <c r="M280" s="278" t="s">
        <v>1</v>
      </c>
      <c r="N280" s="279" t="s">
        <v>43</v>
      </c>
      <c r="O280" s="92"/>
      <c r="P280" s="228">
        <f>O280*H280</f>
        <v>0</v>
      </c>
      <c r="Q280" s="228">
        <v>0.13100000000000001</v>
      </c>
      <c r="R280" s="228">
        <f>Q280*H280</f>
        <v>8.006589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186</v>
      </c>
      <c r="AT280" s="230" t="s">
        <v>228</v>
      </c>
      <c r="AU280" s="230" t="s">
        <v>88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139</v>
      </c>
      <c r="BM280" s="230" t="s">
        <v>329</v>
      </c>
    </row>
    <row r="281" s="2" customFormat="1">
      <c r="A281" s="39"/>
      <c r="B281" s="40"/>
      <c r="C281" s="41"/>
      <c r="D281" s="232" t="s">
        <v>141</v>
      </c>
      <c r="E281" s="41"/>
      <c r="F281" s="233" t="s">
        <v>328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141</v>
      </c>
      <c r="AU281" s="18" t="s">
        <v>88</v>
      </c>
    </row>
    <row r="282" s="13" customFormat="1">
      <c r="A282" s="13"/>
      <c r="B282" s="237"/>
      <c r="C282" s="238"/>
      <c r="D282" s="232" t="s">
        <v>143</v>
      </c>
      <c r="E282" s="239" t="s">
        <v>1</v>
      </c>
      <c r="F282" s="240" t="s">
        <v>330</v>
      </c>
      <c r="G282" s="238"/>
      <c r="H282" s="241">
        <v>59.920999999999999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143</v>
      </c>
      <c r="AU282" s="247" t="s">
        <v>88</v>
      </c>
      <c r="AV282" s="13" t="s">
        <v>88</v>
      </c>
      <c r="AW282" s="13" t="s">
        <v>34</v>
      </c>
      <c r="AX282" s="13" t="s">
        <v>86</v>
      </c>
      <c r="AY282" s="247" t="s">
        <v>132</v>
      </c>
    </row>
    <row r="283" s="13" customFormat="1">
      <c r="A283" s="13"/>
      <c r="B283" s="237"/>
      <c r="C283" s="238"/>
      <c r="D283" s="232" t="s">
        <v>143</v>
      </c>
      <c r="E283" s="238"/>
      <c r="F283" s="240" t="s">
        <v>331</v>
      </c>
      <c r="G283" s="238"/>
      <c r="H283" s="241">
        <v>61.119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143</v>
      </c>
      <c r="AU283" s="247" t="s">
        <v>88</v>
      </c>
      <c r="AV283" s="13" t="s">
        <v>88</v>
      </c>
      <c r="AW283" s="13" t="s">
        <v>4</v>
      </c>
      <c r="AX283" s="13" t="s">
        <v>86</v>
      </c>
      <c r="AY283" s="247" t="s">
        <v>132</v>
      </c>
    </row>
    <row r="284" s="2" customFormat="1" ht="24.15" customHeight="1">
      <c r="A284" s="39"/>
      <c r="B284" s="40"/>
      <c r="C284" s="270" t="s">
        <v>332</v>
      </c>
      <c r="D284" s="270" t="s">
        <v>228</v>
      </c>
      <c r="E284" s="271" t="s">
        <v>249</v>
      </c>
      <c r="F284" s="272" t="s">
        <v>250</v>
      </c>
      <c r="G284" s="273" t="s">
        <v>137</v>
      </c>
      <c r="H284" s="274">
        <v>0.78900000000000003</v>
      </c>
      <c r="I284" s="275"/>
      <c r="J284" s="276">
        <f>ROUND(I284*H284,2)</f>
        <v>0</v>
      </c>
      <c r="K284" s="272" t="s">
        <v>138</v>
      </c>
      <c r="L284" s="277"/>
      <c r="M284" s="278" t="s">
        <v>1</v>
      </c>
      <c r="N284" s="279" t="s">
        <v>43</v>
      </c>
      <c r="O284" s="92"/>
      <c r="P284" s="228">
        <f>O284*H284</f>
        <v>0</v>
      </c>
      <c r="Q284" s="228">
        <v>0.13100000000000001</v>
      </c>
      <c r="R284" s="228">
        <f>Q284*H284</f>
        <v>0.10335900000000001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186</v>
      </c>
      <c r="AT284" s="230" t="s">
        <v>228</v>
      </c>
      <c r="AU284" s="230" t="s">
        <v>88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139</v>
      </c>
      <c r="BM284" s="230" t="s">
        <v>333</v>
      </c>
    </row>
    <row r="285" s="2" customFormat="1">
      <c r="A285" s="39"/>
      <c r="B285" s="40"/>
      <c r="C285" s="41"/>
      <c r="D285" s="232" t="s">
        <v>141</v>
      </c>
      <c r="E285" s="41"/>
      <c r="F285" s="233" t="s">
        <v>250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141</v>
      </c>
      <c r="AU285" s="18" t="s">
        <v>88</v>
      </c>
    </row>
    <row r="286" s="13" customFormat="1">
      <c r="A286" s="13"/>
      <c r="B286" s="237"/>
      <c r="C286" s="238"/>
      <c r="D286" s="232" t="s">
        <v>143</v>
      </c>
      <c r="E286" s="239" t="s">
        <v>1</v>
      </c>
      <c r="F286" s="240" t="s">
        <v>334</v>
      </c>
      <c r="G286" s="238"/>
      <c r="H286" s="241">
        <v>0.76600000000000001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143</v>
      </c>
      <c r="AU286" s="247" t="s">
        <v>88</v>
      </c>
      <c r="AV286" s="13" t="s">
        <v>88</v>
      </c>
      <c r="AW286" s="13" t="s">
        <v>34</v>
      </c>
      <c r="AX286" s="13" t="s">
        <v>86</v>
      </c>
      <c r="AY286" s="247" t="s">
        <v>132</v>
      </c>
    </row>
    <row r="287" s="13" customFormat="1">
      <c r="A287" s="13"/>
      <c r="B287" s="237"/>
      <c r="C287" s="238"/>
      <c r="D287" s="232" t="s">
        <v>143</v>
      </c>
      <c r="E287" s="238"/>
      <c r="F287" s="240" t="s">
        <v>335</v>
      </c>
      <c r="G287" s="238"/>
      <c r="H287" s="241">
        <v>0.78900000000000003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143</v>
      </c>
      <c r="AU287" s="247" t="s">
        <v>88</v>
      </c>
      <c r="AV287" s="13" t="s">
        <v>88</v>
      </c>
      <c r="AW287" s="13" t="s">
        <v>4</v>
      </c>
      <c r="AX287" s="13" t="s">
        <v>86</v>
      </c>
      <c r="AY287" s="247" t="s">
        <v>132</v>
      </c>
    </row>
    <row r="288" s="2" customFormat="1" ht="33" customHeight="1">
      <c r="A288" s="39"/>
      <c r="B288" s="40"/>
      <c r="C288" s="219" t="s">
        <v>336</v>
      </c>
      <c r="D288" s="219" t="s">
        <v>134</v>
      </c>
      <c r="E288" s="220" t="s">
        <v>337</v>
      </c>
      <c r="F288" s="221" t="s">
        <v>338</v>
      </c>
      <c r="G288" s="222" t="s">
        <v>307</v>
      </c>
      <c r="H288" s="223">
        <v>40.68</v>
      </c>
      <c r="I288" s="224"/>
      <c r="J288" s="225">
        <f>ROUND(I288*H288,2)</f>
        <v>0</v>
      </c>
      <c r="K288" s="221" t="s">
        <v>138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0.1295</v>
      </c>
      <c r="R288" s="228">
        <f>Q288*H288</f>
        <v>5.2680600000000002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139</v>
      </c>
      <c r="AT288" s="230" t="s">
        <v>134</v>
      </c>
      <c r="AU288" s="230" t="s">
        <v>88</v>
      </c>
      <c r="AY288" s="18" t="s">
        <v>132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139</v>
      </c>
      <c r="BM288" s="230" t="s">
        <v>339</v>
      </c>
    </row>
    <row r="289" s="2" customFormat="1">
      <c r="A289" s="39"/>
      <c r="B289" s="40"/>
      <c r="C289" s="41"/>
      <c r="D289" s="232" t="s">
        <v>141</v>
      </c>
      <c r="E289" s="41"/>
      <c r="F289" s="233" t="s">
        <v>340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141</v>
      </c>
      <c r="AU289" s="18" t="s">
        <v>88</v>
      </c>
    </row>
    <row r="290" s="13" customFormat="1">
      <c r="A290" s="13"/>
      <c r="B290" s="237"/>
      <c r="C290" s="238"/>
      <c r="D290" s="232" t="s">
        <v>143</v>
      </c>
      <c r="E290" s="239" t="s">
        <v>1</v>
      </c>
      <c r="F290" s="240" t="s">
        <v>341</v>
      </c>
      <c r="G290" s="238"/>
      <c r="H290" s="241">
        <v>40.68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143</v>
      </c>
      <c r="AU290" s="247" t="s">
        <v>88</v>
      </c>
      <c r="AV290" s="13" t="s">
        <v>88</v>
      </c>
      <c r="AW290" s="13" t="s">
        <v>34</v>
      </c>
      <c r="AX290" s="13" t="s">
        <v>78</v>
      </c>
      <c r="AY290" s="247" t="s">
        <v>132</v>
      </c>
    </row>
    <row r="291" s="14" customFormat="1">
      <c r="A291" s="14"/>
      <c r="B291" s="248"/>
      <c r="C291" s="249"/>
      <c r="D291" s="232" t="s">
        <v>143</v>
      </c>
      <c r="E291" s="250" t="s">
        <v>1</v>
      </c>
      <c r="F291" s="251" t="s">
        <v>146</v>
      </c>
      <c r="G291" s="249"/>
      <c r="H291" s="252">
        <v>40.68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143</v>
      </c>
      <c r="AU291" s="258" t="s">
        <v>88</v>
      </c>
      <c r="AV291" s="14" t="s">
        <v>139</v>
      </c>
      <c r="AW291" s="14" t="s">
        <v>34</v>
      </c>
      <c r="AX291" s="14" t="s">
        <v>86</v>
      </c>
      <c r="AY291" s="258" t="s">
        <v>132</v>
      </c>
    </row>
    <row r="292" s="2" customFormat="1" ht="16.5" customHeight="1">
      <c r="A292" s="39"/>
      <c r="B292" s="40"/>
      <c r="C292" s="270" t="s">
        <v>342</v>
      </c>
      <c r="D292" s="270" t="s">
        <v>228</v>
      </c>
      <c r="E292" s="271" t="s">
        <v>343</v>
      </c>
      <c r="F292" s="272" t="s">
        <v>344</v>
      </c>
      <c r="G292" s="273" t="s">
        <v>307</v>
      </c>
      <c r="H292" s="274">
        <v>41.087000000000003</v>
      </c>
      <c r="I292" s="275"/>
      <c r="J292" s="276">
        <f>ROUND(I292*H292,2)</f>
        <v>0</v>
      </c>
      <c r="K292" s="272" t="s">
        <v>138</v>
      </c>
      <c r="L292" s="277"/>
      <c r="M292" s="278" t="s">
        <v>1</v>
      </c>
      <c r="N292" s="279" t="s">
        <v>43</v>
      </c>
      <c r="O292" s="92"/>
      <c r="P292" s="228">
        <f>O292*H292</f>
        <v>0</v>
      </c>
      <c r="Q292" s="228">
        <v>0.044999999999999998</v>
      </c>
      <c r="R292" s="228">
        <f>Q292*H292</f>
        <v>1.8489150000000001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186</v>
      </c>
      <c r="AT292" s="230" t="s">
        <v>228</v>
      </c>
      <c r="AU292" s="230" t="s">
        <v>88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139</v>
      </c>
      <c r="BM292" s="230" t="s">
        <v>345</v>
      </c>
    </row>
    <row r="293" s="2" customFormat="1">
      <c r="A293" s="39"/>
      <c r="B293" s="40"/>
      <c r="C293" s="41"/>
      <c r="D293" s="232" t="s">
        <v>141</v>
      </c>
      <c r="E293" s="41"/>
      <c r="F293" s="233" t="s">
        <v>344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141</v>
      </c>
      <c r="AU293" s="18" t="s">
        <v>88</v>
      </c>
    </row>
    <row r="294" s="13" customFormat="1">
      <c r="A294" s="13"/>
      <c r="B294" s="237"/>
      <c r="C294" s="238"/>
      <c r="D294" s="232" t="s">
        <v>143</v>
      </c>
      <c r="E294" s="239" t="s">
        <v>1</v>
      </c>
      <c r="F294" s="240" t="s">
        <v>346</v>
      </c>
      <c r="G294" s="238"/>
      <c r="H294" s="241">
        <v>40.68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143</v>
      </c>
      <c r="AU294" s="247" t="s">
        <v>88</v>
      </c>
      <c r="AV294" s="13" t="s">
        <v>88</v>
      </c>
      <c r="AW294" s="13" t="s">
        <v>34</v>
      </c>
      <c r="AX294" s="13" t="s">
        <v>86</v>
      </c>
      <c r="AY294" s="247" t="s">
        <v>132</v>
      </c>
    </row>
    <row r="295" s="13" customFormat="1">
      <c r="A295" s="13"/>
      <c r="B295" s="237"/>
      <c r="C295" s="238"/>
      <c r="D295" s="232" t="s">
        <v>143</v>
      </c>
      <c r="E295" s="238"/>
      <c r="F295" s="240" t="s">
        <v>347</v>
      </c>
      <c r="G295" s="238"/>
      <c r="H295" s="241">
        <v>41.087000000000003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143</v>
      </c>
      <c r="AU295" s="247" t="s">
        <v>88</v>
      </c>
      <c r="AV295" s="13" t="s">
        <v>88</v>
      </c>
      <c r="AW295" s="13" t="s">
        <v>4</v>
      </c>
      <c r="AX295" s="13" t="s">
        <v>86</v>
      </c>
      <c r="AY295" s="247" t="s">
        <v>132</v>
      </c>
    </row>
    <row r="296" s="2" customFormat="1" ht="24.15" customHeight="1">
      <c r="A296" s="39"/>
      <c r="B296" s="40"/>
      <c r="C296" s="219" t="s">
        <v>348</v>
      </c>
      <c r="D296" s="219" t="s">
        <v>134</v>
      </c>
      <c r="E296" s="220" t="s">
        <v>349</v>
      </c>
      <c r="F296" s="221" t="s">
        <v>350</v>
      </c>
      <c r="G296" s="222" t="s">
        <v>307</v>
      </c>
      <c r="H296" s="223">
        <v>44.380000000000003</v>
      </c>
      <c r="I296" s="224"/>
      <c r="J296" s="225">
        <f>ROUND(I296*H296,2)</f>
        <v>0</v>
      </c>
      <c r="K296" s="221" t="s">
        <v>138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0.14066999999999999</v>
      </c>
      <c r="R296" s="228">
        <f>Q296*H296</f>
        <v>6.2429345999999999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139</v>
      </c>
      <c r="AT296" s="230" t="s">
        <v>134</v>
      </c>
      <c r="AU296" s="230" t="s">
        <v>88</v>
      </c>
      <c r="AY296" s="18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139</v>
      </c>
      <c r="BM296" s="230" t="s">
        <v>351</v>
      </c>
    </row>
    <row r="297" s="2" customFormat="1">
      <c r="A297" s="39"/>
      <c r="B297" s="40"/>
      <c r="C297" s="41"/>
      <c r="D297" s="232" t="s">
        <v>141</v>
      </c>
      <c r="E297" s="41"/>
      <c r="F297" s="233" t="s">
        <v>352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141</v>
      </c>
      <c r="AU297" s="18" t="s">
        <v>88</v>
      </c>
    </row>
    <row r="298" s="13" customFormat="1">
      <c r="A298" s="13"/>
      <c r="B298" s="237"/>
      <c r="C298" s="238"/>
      <c r="D298" s="232" t="s">
        <v>143</v>
      </c>
      <c r="E298" s="239" t="s">
        <v>1</v>
      </c>
      <c r="F298" s="240" t="s">
        <v>353</v>
      </c>
      <c r="G298" s="238"/>
      <c r="H298" s="241">
        <v>18.489999999999998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143</v>
      </c>
      <c r="AU298" s="247" t="s">
        <v>88</v>
      </c>
      <c r="AV298" s="13" t="s">
        <v>88</v>
      </c>
      <c r="AW298" s="13" t="s">
        <v>34</v>
      </c>
      <c r="AX298" s="13" t="s">
        <v>78</v>
      </c>
      <c r="AY298" s="247" t="s">
        <v>132</v>
      </c>
    </row>
    <row r="299" s="13" customFormat="1">
      <c r="A299" s="13"/>
      <c r="B299" s="237"/>
      <c r="C299" s="238"/>
      <c r="D299" s="232" t="s">
        <v>143</v>
      </c>
      <c r="E299" s="239" t="s">
        <v>1</v>
      </c>
      <c r="F299" s="240" t="s">
        <v>354</v>
      </c>
      <c r="G299" s="238"/>
      <c r="H299" s="241">
        <v>1.05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143</v>
      </c>
      <c r="AU299" s="247" t="s">
        <v>88</v>
      </c>
      <c r="AV299" s="13" t="s">
        <v>88</v>
      </c>
      <c r="AW299" s="13" t="s">
        <v>34</v>
      </c>
      <c r="AX299" s="13" t="s">
        <v>78</v>
      </c>
      <c r="AY299" s="247" t="s">
        <v>132</v>
      </c>
    </row>
    <row r="300" s="13" customFormat="1">
      <c r="A300" s="13"/>
      <c r="B300" s="237"/>
      <c r="C300" s="238"/>
      <c r="D300" s="232" t="s">
        <v>143</v>
      </c>
      <c r="E300" s="239" t="s">
        <v>1</v>
      </c>
      <c r="F300" s="240" t="s">
        <v>355</v>
      </c>
      <c r="G300" s="238"/>
      <c r="H300" s="241">
        <v>0.97999999999999998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143</v>
      </c>
      <c r="AU300" s="247" t="s">
        <v>88</v>
      </c>
      <c r="AV300" s="13" t="s">
        <v>88</v>
      </c>
      <c r="AW300" s="13" t="s">
        <v>34</v>
      </c>
      <c r="AX300" s="13" t="s">
        <v>78</v>
      </c>
      <c r="AY300" s="247" t="s">
        <v>132</v>
      </c>
    </row>
    <row r="301" s="16" customFormat="1">
      <c r="A301" s="16"/>
      <c r="B301" s="280"/>
      <c r="C301" s="281"/>
      <c r="D301" s="232" t="s">
        <v>143</v>
      </c>
      <c r="E301" s="282" t="s">
        <v>1</v>
      </c>
      <c r="F301" s="283" t="s">
        <v>270</v>
      </c>
      <c r="G301" s="281"/>
      <c r="H301" s="284">
        <v>20.52</v>
      </c>
      <c r="I301" s="285"/>
      <c r="J301" s="281"/>
      <c r="K301" s="281"/>
      <c r="L301" s="286"/>
      <c r="M301" s="287"/>
      <c r="N301" s="288"/>
      <c r="O301" s="288"/>
      <c r="P301" s="288"/>
      <c r="Q301" s="288"/>
      <c r="R301" s="288"/>
      <c r="S301" s="288"/>
      <c r="T301" s="289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90" t="s">
        <v>143</v>
      </c>
      <c r="AU301" s="290" t="s">
        <v>88</v>
      </c>
      <c r="AV301" s="16" t="s">
        <v>153</v>
      </c>
      <c r="AW301" s="16" t="s">
        <v>34</v>
      </c>
      <c r="AX301" s="16" t="s">
        <v>78</v>
      </c>
      <c r="AY301" s="290" t="s">
        <v>132</v>
      </c>
    </row>
    <row r="302" s="13" customFormat="1">
      <c r="A302" s="13"/>
      <c r="B302" s="237"/>
      <c r="C302" s="238"/>
      <c r="D302" s="232" t="s">
        <v>143</v>
      </c>
      <c r="E302" s="239" t="s">
        <v>1</v>
      </c>
      <c r="F302" s="240" t="s">
        <v>356</v>
      </c>
      <c r="G302" s="238"/>
      <c r="H302" s="241">
        <v>23.859999999999999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143</v>
      </c>
      <c r="AU302" s="247" t="s">
        <v>88</v>
      </c>
      <c r="AV302" s="13" t="s">
        <v>88</v>
      </c>
      <c r="AW302" s="13" t="s">
        <v>34</v>
      </c>
      <c r="AX302" s="13" t="s">
        <v>78</v>
      </c>
      <c r="AY302" s="247" t="s">
        <v>132</v>
      </c>
    </row>
    <row r="303" s="14" customFormat="1">
      <c r="A303" s="14"/>
      <c r="B303" s="248"/>
      <c r="C303" s="249"/>
      <c r="D303" s="232" t="s">
        <v>143</v>
      </c>
      <c r="E303" s="250" t="s">
        <v>1</v>
      </c>
      <c r="F303" s="251" t="s">
        <v>146</v>
      </c>
      <c r="G303" s="249"/>
      <c r="H303" s="252">
        <v>44.380000000000003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143</v>
      </c>
      <c r="AU303" s="258" t="s">
        <v>88</v>
      </c>
      <c r="AV303" s="14" t="s">
        <v>139</v>
      </c>
      <c r="AW303" s="14" t="s">
        <v>34</v>
      </c>
      <c r="AX303" s="14" t="s">
        <v>86</v>
      </c>
      <c r="AY303" s="258" t="s">
        <v>132</v>
      </c>
    </row>
    <row r="304" s="2" customFormat="1" ht="16.5" customHeight="1">
      <c r="A304" s="39"/>
      <c r="B304" s="40"/>
      <c r="C304" s="270" t="s">
        <v>357</v>
      </c>
      <c r="D304" s="270" t="s">
        <v>228</v>
      </c>
      <c r="E304" s="271" t="s">
        <v>358</v>
      </c>
      <c r="F304" s="272" t="s">
        <v>359</v>
      </c>
      <c r="G304" s="273" t="s">
        <v>307</v>
      </c>
      <c r="H304" s="274">
        <v>18.675000000000001</v>
      </c>
      <c r="I304" s="275"/>
      <c r="J304" s="276">
        <f>ROUND(I304*H304,2)</f>
        <v>0</v>
      </c>
      <c r="K304" s="272" t="s">
        <v>138</v>
      </c>
      <c r="L304" s="277"/>
      <c r="M304" s="278" t="s">
        <v>1</v>
      </c>
      <c r="N304" s="279" t="s">
        <v>43</v>
      </c>
      <c r="O304" s="92"/>
      <c r="P304" s="228">
        <f>O304*H304</f>
        <v>0</v>
      </c>
      <c r="Q304" s="228">
        <v>0.125</v>
      </c>
      <c r="R304" s="228">
        <f>Q304*H304</f>
        <v>2.3343750000000001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186</v>
      </c>
      <c r="AT304" s="230" t="s">
        <v>228</v>
      </c>
      <c r="AU304" s="230" t="s">
        <v>88</v>
      </c>
      <c r="AY304" s="18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139</v>
      </c>
      <c r="BM304" s="230" t="s">
        <v>360</v>
      </c>
    </row>
    <row r="305" s="2" customFormat="1">
      <c r="A305" s="39"/>
      <c r="B305" s="40"/>
      <c r="C305" s="41"/>
      <c r="D305" s="232" t="s">
        <v>141</v>
      </c>
      <c r="E305" s="41"/>
      <c r="F305" s="233" t="s">
        <v>359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141</v>
      </c>
      <c r="AU305" s="18" t="s">
        <v>88</v>
      </c>
    </row>
    <row r="306" s="2" customFormat="1">
      <c r="A306" s="39"/>
      <c r="B306" s="40"/>
      <c r="C306" s="41"/>
      <c r="D306" s="232" t="s">
        <v>163</v>
      </c>
      <c r="E306" s="41"/>
      <c r="F306" s="259" t="s">
        <v>361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163</v>
      </c>
      <c r="AU306" s="18" t="s">
        <v>88</v>
      </c>
    </row>
    <row r="307" s="13" customFormat="1">
      <c r="A307" s="13"/>
      <c r="B307" s="237"/>
      <c r="C307" s="238"/>
      <c r="D307" s="232" t="s">
        <v>143</v>
      </c>
      <c r="E307" s="239" t="s">
        <v>1</v>
      </c>
      <c r="F307" s="240" t="s">
        <v>353</v>
      </c>
      <c r="G307" s="238"/>
      <c r="H307" s="241">
        <v>18.489999999999998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143</v>
      </c>
      <c r="AU307" s="247" t="s">
        <v>88</v>
      </c>
      <c r="AV307" s="13" t="s">
        <v>88</v>
      </c>
      <c r="AW307" s="13" t="s">
        <v>34</v>
      </c>
      <c r="AX307" s="13" t="s">
        <v>86</v>
      </c>
      <c r="AY307" s="247" t="s">
        <v>132</v>
      </c>
    </row>
    <row r="308" s="13" customFormat="1">
      <c r="A308" s="13"/>
      <c r="B308" s="237"/>
      <c r="C308" s="238"/>
      <c r="D308" s="232" t="s">
        <v>143</v>
      </c>
      <c r="E308" s="238"/>
      <c r="F308" s="240" t="s">
        <v>362</v>
      </c>
      <c r="G308" s="238"/>
      <c r="H308" s="241">
        <v>18.675000000000001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143</v>
      </c>
      <c r="AU308" s="247" t="s">
        <v>88</v>
      </c>
      <c r="AV308" s="13" t="s">
        <v>88</v>
      </c>
      <c r="AW308" s="13" t="s">
        <v>4</v>
      </c>
      <c r="AX308" s="13" t="s">
        <v>86</v>
      </c>
      <c r="AY308" s="247" t="s">
        <v>132</v>
      </c>
    </row>
    <row r="309" s="2" customFormat="1" ht="24.15" customHeight="1">
      <c r="A309" s="39"/>
      <c r="B309" s="40"/>
      <c r="C309" s="270" t="s">
        <v>363</v>
      </c>
      <c r="D309" s="270" t="s">
        <v>228</v>
      </c>
      <c r="E309" s="271" t="s">
        <v>364</v>
      </c>
      <c r="F309" s="272" t="s">
        <v>365</v>
      </c>
      <c r="G309" s="273" t="s">
        <v>307</v>
      </c>
      <c r="H309" s="274">
        <v>0.98999999999999999</v>
      </c>
      <c r="I309" s="275"/>
      <c r="J309" s="276">
        <f>ROUND(I309*H309,2)</f>
        <v>0</v>
      </c>
      <c r="K309" s="272" t="s">
        <v>138</v>
      </c>
      <c r="L309" s="277"/>
      <c r="M309" s="278" t="s">
        <v>1</v>
      </c>
      <c r="N309" s="279" t="s">
        <v>43</v>
      </c>
      <c r="O309" s="92"/>
      <c r="P309" s="228">
        <f>O309*H309</f>
        <v>0</v>
      </c>
      <c r="Q309" s="228">
        <v>0.125</v>
      </c>
      <c r="R309" s="228">
        <f>Q309*H309</f>
        <v>0.12375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186</v>
      </c>
      <c r="AT309" s="230" t="s">
        <v>228</v>
      </c>
      <c r="AU309" s="230" t="s">
        <v>88</v>
      </c>
      <c r="AY309" s="18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139</v>
      </c>
      <c r="BM309" s="230" t="s">
        <v>366</v>
      </c>
    </row>
    <row r="310" s="2" customFormat="1">
      <c r="A310" s="39"/>
      <c r="B310" s="40"/>
      <c r="C310" s="41"/>
      <c r="D310" s="232" t="s">
        <v>141</v>
      </c>
      <c r="E310" s="41"/>
      <c r="F310" s="233" t="s">
        <v>365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141</v>
      </c>
      <c r="AU310" s="18" t="s">
        <v>88</v>
      </c>
    </row>
    <row r="311" s="13" customFormat="1">
      <c r="A311" s="13"/>
      <c r="B311" s="237"/>
      <c r="C311" s="238"/>
      <c r="D311" s="232" t="s">
        <v>143</v>
      </c>
      <c r="E311" s="239" t="s">
        <v>1</v>
      </c>
      <c r="F311" s="240" t="s">
        <v>367</v>
      </c>
      <c r="G311" s="238"/>
      <c r="H311" s="241">
        <v>0.97999999999999998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143</v>
      </c>
      <c r="AU311" s="247" t="s">
        <v>88</v>
      </c>
      <c r="AV311" s="13" t="s">
        <v>88</v>
      </c>
      <c r="AW311" s="13" t="s">
        <v>34</v>
      </c>
      <c r="AX311" s="13" t="s">
        <v>86</v>
      </c>
      <c r="AY311" s="247" t="s">
        <v>132</v>
      </c>
    </row>
    <row r="312" s="13" customFormat="1">
      <c r="A312" s="13"/>
      <c r="B312" s="237"/>
      <c r="C312" s="238"/>
      <c r="D312" s="232" t="s">
        <v>143</v>
      </c>
      <c r="E312" s="238"/>
      <c r="F312" s="240" t="s">
        <v>368</v>
      </c>
      <c r="G312" s="238"/>
      <c r="H312" s="241">
        <v>0.98999999999999999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143</v>
      </c>
      <c r="AU312" s="247" t="s">
        <v>88</v>
      </c>
      <c r="AV312" s="13" t="s">
        <v>88</v>
      </c>
      <c r="AW312" s="13" t="s">
        <v>4</v>
      </c>
      <c r="AX312" s="13" t="s">
        <v>86</v>
      </c>
      <c r="AY312" s="247" t="s">
        <v>132</v>
      </c>
    </row>
    <row r="313" s="2" customFormat="1" ht="24.15" customHeight="1">
      <c r="A313" s="39"/>
      <c r="B313" s="40"/>
      <c r="C313" s="270" t="s">
        <v>369</v>
      </c>
      <c r="D313" s="270" t="s">
        <v>228</v>
      </c>
      <c r="E313" s="271" t="s">
        <v>370</v>
      </c>
      <c r="F313" s="272" t="s">
        <v>371</v>
      </c>
      <c r="G313" s="273" t="s">
        <v>307</v>
      </c>
      <c r="H313" s="274">
        <v>1.0609999999999999</v>
      </c>
      <c r="I313" s="275"/>
      <c r="J313" s="276">
        <f>ROUND(I313*H313,2)</f>
        <v>0</v>
      </c>
      <c r="K313" s="272" t="s">
        <v>138</v>
      </c>
      <c r="L313" s="277"/>
      <c r="M313" s="278" t="s">
        <v>1</v>
      </c>
      <c r="N313" s="279" t="s">
        <v>43</v>
      </c>
      <c r="O313" s="92"/>
      <c r="P313" s="228">
        <f>O313*H313</f>
        <v>0</v>
      </c>
      <c r="Q313" s="228">
        <v>0.125</v>
      </c>
      <c r="R313" s="228">
        <f>Q313*H313</f>
        <v>0.13262499999999999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186</v>
      </c>
      <c r="AT313" s="230" t="s">
        <v>228</v>
      </c>
      <c r="AU313" s="230" t="s">
        <v>88</v>
      </c>
      <c r="AY313" s="18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139</v>
      </c>
      <c r="BM313" s="230" t="s">
        <v>372</v>
      </c>
    </row>
    <row r="314" s="2" customFormat="1">
      <c r="A314" s="39"/>
      <c r="B314" s="40"/>
      <c r="C314" s="41"/>
      <c r="D314" s="232" t="s">
        <v>141</v>
      </c>
      <c r="E314" s="41"/>
      <c r="F314" s="233" t="s">
        <v>371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141</v>
      </c>
      <c r="AU314" s="18" t="s">
        <v>88</v>
      </c>
    </row>
    <row r="315" s="13" customFormat="1">
      <c r="A315" s="13"/>
      <c r="B315" s="237"/>
      <c r="C315" s="238"/>
      <c r="D315" s="232" t="s">
        <v>143</v>
      </c>
      <c r="E315" s="239" t="s">
        <v>1</v>
      </c>
      <c r="F315" s="240" t="s">
        <v>354</v>
      </c>
      <c r="G315" s="238"/>
      <c r="H315" s="241">
        <v>1.05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143</v>
      </c>
      <c r="AU315" s="247" t="s">
        <v>88</v>
      </c>
      <c r="AV315" s="13" t="s">
        <v>88</v>
      </c>
      <c r="AW315" s="13" t="s">
        <v>34</v>
      </c>
      <c r="AX315" s="13" t="s">
        <v>86</v>
      </c>
      <c r="AY315" s="247" t="s">
        <v>132</v>
      </c>
    </row>
    <row r="316" s="13" customFormat="1">
      <c r="A316" s="13"/>
      <c r="B316" s="237"/>
      <c r="C316" s="238"/>
      <c r="D316" s="232" t="s">
        <v>143</v>
      </c>
      <c r="E316" s="238"/>
      <c r="F316" s="240" t="s">
        <v>373</v>
      </c>
      <c r="G316" s="238"/>
      <c r="H316" s="241">
        <v>1.0609999999999999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143</v>
      </c>
      <c r="AU316" s="247" t="s">
        <v>88</v>
      </c>
      <c r="AV316" s="13" t="s">
        <v>88</v>
      </c>
      <c r="AW316" s="13" t="s">
        <v>4</v>
      </c>
      <c r="AX316" s="13" t="s">
        <v>86</v>
      </c>
      <c r="AY316" s="247" t="s">
        <v>132</v>
      </c>
    </row>
    <row r="317" s="2" customFormat="1" ht="21.75" customHeight="1">
      <c r="A317" s="39"/>
      <c r="B317" s="40"/>
      <c r="C317" s="270" t="s">
        <v>374</v>
      </c>
      <c r="D317" s="270" t="s">
        <v>228</v>
      </c>
      <c r="E317" s="271" t="s">
        <v>375</v>
      </c>
      <c r="F317" s="272" t="s">
        <v>376</v>
      </c>
      <c r="G317" s="273" t="s">
        <v>307</v>
      </c>
      <c r="H317" s="274">
        <v>24.099</v>
      </c>
      <c r="I317" s="275"/>
      <c r="J317" s="276">
        <f>ROUND(I317*H317,2)</f>
        <v>0</v>
      </c>
      <c r="K317" s="272" t="s">
        <v>1</v>
      </c>
      <c r="L317" s="277"/>
      <c r="M317" s="278" t="s">
        <v>1</v>
      </c>
      <c r="N317" s="279" t="s">
        <v>43</v>
      </c>
      <c r="O317" s="92"/>
      <c r="P317" s="228">
        <f>O317*H317</f>
        <v>0</v>
      </c>
      <c r="Q317" s="228">
        <v>0.025999999999999999</v>
      </c>
      <c r="R317" s="228">
        <f>Q317*H317</f>
        <v>0.62657399999999996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186</v>
      </c>
      <c r="AT317" s="230" t="s">
        <v>228</v>
      </c>
      <c r="AU317" s="230" t="s">
        <v>88</v>
      </c>
      <c r="AY317" s="18" t="s">
        <v>132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139</v>
      </c>
      <c r="BM317" s="230" t="s">
        <v>377</v>
      </c>
    </row>
    <row r="318" s="2" customFormat="1">
      <c r="A318" s="39"/>
      <c r="B318" s="40"/>
      <c r="C318" s="41"/>
      <c r="D318" s="232" t="s">
        <v>141</v>
      </c>
      <c r="E318" s="41"/>
      <c r="F318" s="233" t="s">
        <v>376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141</v>
      </c>
      <c r="AU318" s="18" t="s">
        <v>88</v>
      </c>
    </row>
    <row r="319" s="13" customFormat="1">
      <c r="A319" s="13"/>
      <c r="B319" s="237"/>
      <c r="C319" s="238"/>
      <c r="D319" s="232" t="s">
        <v>143</v>
      </c>
      <c r="E319" s="239" t="s">
        <v>1</v>
      </c>
      <c r="F319" s="240" t="s">
        <v>356</v>
      </c>
      <c r="G319" s="238"/>
      <c r="H319" s="241">
        <v>23.859999999999999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143</v>
      </c>
      <c r="AU319" s="247" t="s">
        <v>88</v>
      </c>
      <c r="AV319" s="13" t="s">
        <v>88</v>
      </c>
      <c r="AW319" s="13" t="s">
        <v>34</v>
      </c>
      <c r="AX319" s="13" t="s">
        <v>86</v>
      </c>
      <c r="AY319" s="247" t="s">
        <v>132</v>
      </c>
    </row>
    <row r="320" s="13" customFormat="1">
      <c r="A320" s="13"/>
      <c r="B320" s="237"/>
      <c r="C320" s="238"/>
      <c r="D320" s="232" t="s">
        <v>143</v>
      </c>
      <c r="E320" s="238"/>
      <c r="F320" s="240" t="s">
        <v>378</v>
      </c>
      <c r="G320" s="238"/>
      <c r="H320" s="241">
        <v>24.099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143</v>
      </c>
      <c r="AU320" s="247" t="s">
        <v>88</v>
      </c>
      <c r="AV320" s="13" t="s">
        <v>88</v>
      </c>
      <c r="AW320" s="13" t="s">
        <v>4</v>
      </c>
      <c r="AX320" s="13" t="s">
        <v>86</v>
      </c>
      <c r="AY320" s="247" t="s">
        <v>132</v>
      </c>
    </row>
    <row r="321" s="2" customFormat="1" ht="24.15" customHeight="1">
      <c r="A321" s="39"/>
      <c r="B321" s="40"/>
      <c r="C321" s="219" t="s">
        <v>379</v>
      </c>
      <c r="D321" s="219" t="s">
        <v>134</v>
      </c>
      <c r="E321" s="220" t="s">
        <v>380</v>
      </c>
      <c r="F321" s="221" t="s">
        <v>381</v>
      </c>
      <c r="G321" s="222" t="s">
        <v>307</v>
      </c>
      <c r="H321" s="223">
        <v>300.13</v>
      </c>
      <c r="I321" s="224"/>
      <c r="J321" s="225">
        <f>ROUND(I321*H321,2)</f>
        <v>0</v>
      </c>
      <c r="K321" s="221" t="s">
        <v>138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0.10095</v>
      </c>
      <c r="R321" s="228">
        <f>Q321*H321</f>
        <v>30.298123499999999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139</v>
      </c>
      <c r="AT321" s="230" t="s">
        <v>134</v>
      </c>
      <c r="AU321" s="230" t="s">
        <v>88</v>
      </c>
      <c r="AY321" s="18" t="s">
        <v>132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139</v>
      </c>
      <c r="BM321" s="230" t="s">
        <v>382</v>
      </c>
    </row>
    <row r="322" s="2" customFormat="1">
      <c r="A322" s="39"/>
      <c r="B322" s="40"/>
      <c r="C322" s="41"/>
      <c r="D322" s="232" t="s">
        <v>141</v>
      </c>
      <c r="E322" s="41"/>
      <c r="F322" s="233" t="s">
        <v>383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141</v>
      </c>
      <c r="AU322" s="18" t="s">
        <v>88</v>
      </c>
    </row>
    <row r="323" s="13" customFormat="1">
      <c r="A323" s="13"/>
      <c r="B323" s="237"/>
      <c r="C323" s="238"/>
      <c r="D323" s="232" t="s">
        <v>143</v>
      </c>
      <c r="E323" s="239" t="s">
        <v>1</v>
      </c>
      <c r="F323" s="240" t="s">
        <v>384</v>
      </c>
      <c r="G323" s="238"/>
      <c r="H323" s="241">
        <v>300.13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143</v>
      </c>
      <c r="AU323" s="247" t="s">
        <v>88</v>
      </c>
      <c r="AV323" s="13" t="s">
        <v>88</v>
      </c>
      <c r="AW323" s="13" t="s">
        <v>34</v>
      </c>
      <c r="AX323" s="13" t="s">
        <v>86</v>
      </c>
      <c r="AY323" s="247" t="s">
        <v>132</v>
      </c>
    </row>
    <row r="324" s="2" customFormat="1" ht="16.5" customHeight="1">
      <c r="A324" s="39"/>
      <c r="B324" s="40"/>
      <c r="C324" s="270" t="s">
        <v>385</v>
      </c>
      <c r="D324" s="270" t="s">
        <v>228</v>
      </c>
      <c r="E324" s="271" t="s">
        <v>386</v>
      </c>
      <c r="F324" s="272" t="s">
        <v>387</v>
      </c>
      <c r="G324" s="273" t="s">
        <v>307</v>
      </c>
      <c r="H324" s="274">
        <v>303.13099999999997</v>
      </c>
      <c r="I324" s="275"/>
      <c r="J324" s="276">
        <f>ROUND(I324*H324,2)</f>
        <v>0</v>
      </c>
      <c r="K324" s="272" t="s">
        <v>138</v>
      </c>
      <c r="L324" s="277"/>
      <c r="M324" s="278" t="s">
        <v>1</v>
      </c>
      <c r="N324" s="279" t="s">
        <v>43</v>
      </c>
      <c r="O324" s="92"/>
      <c r="P324" s="228">
        <f>O324*H324</f>
        <v>0</v>
      </c>
      <c r="Q324" s="228">
        <v>0.024</v>
      </c>
      <c r="R324" s="228">
        <f>Q324*H324</f>
        <v>7.2751439999999992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186</v>
      </c>
      <c r="AT324" s="230" t="s">
        <v>228</v>
      </c>
      <c r="AU324" s="230" t="s">
        <v>88</v>
      </c>
      <c r="AY324" s="18" t="s">
        <v>132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139</v>
      </c>
      <c r="BM324" s="230" t="s">
        <v>388</v>
      </c>
    </row>
    <row r="325" s="2" customFormat="1">
      <c r="A325" s="39"/>
      <c r="B325" s="40"/>
      <c r="C325" s="41"/>
      <c r="D325" s="232" t="s">
        <v>141</v>
      </c>
      <c r="E325" s="41"/>
      <c r="F325" s="233" t="s">
        <v>387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141</v>
      </c>
      <c r="AU325" s="18" t="s">
        <v>88</v>
      </c>
    </row>
    <row r="326" s="13" customFormat="1">
      <c r="A326" s="13"/>
      <c r="B326" s="237"/>
      <c r="C326" s="238"/>
      <c r="D326" s="232" t="s">
        <v>143</v>
      </c>
      <c r="E326" s="239" t="s">
        <v>1</v>
      </c>
      <c r="F326" s="240" t="s">
        <v>384</v>
      </c>
      <c r="G326" s="238"/>
      <c r="H326" s="241">
        <v>300.13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143</v>
      </c>
      <c r="AU326" s="247" t="s">
        <v>88</v>
      </c>
      <c r="AV326" s="13" t="s">
        <v>88</v>
      </c>
      <c r="AW326" s="13" t="s">
        <v>34</v>
      </c>
      <c r="AX326" s="13" t="s">
        <v>86</v>
      </c>
      <c r="AY326" s="247" t="s">
        <v>132</v>
      </c>
    </row>
    <row r="327" s="13" customFormat="1">
      <c r="A327" s="13"/>
      <c r="B327" s="237"/>
      <c r="C327" s="238"/>
      <c r="D327" s="232" t="s">
        <v>143</v>
      </c>
      <c r="E327" s="238"/>
      <c r="F327" s="240" t="s">
        <v>389</v>
      </c>
      <c r="G327" s="238"/>
      <c r="H327" s="241">
        <v>303.13099999999997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143</v>
      </c>
      <c r="AU327" s="247" t="s">
        <v>88</v>
      </c>
      <c r="AV327" s="13" t="s">
        <v>88</v>
      </c>
      <c r="AW327" s="13" t="s">
        <v>4</v>
      </c>
      <c r="AX327" s="13" t="s">
        <v>86</v>
      </c>
      <c r="AY327" s="247" t="s">
        <v>132</v>
      </c>
    </row>
    <row r="328" s="2" customFormat="1" ht="24.15" customHeight="1">
      <c r="A328" s="39"/>
      <c r="B328" s="40"/>
      <c r="C328" s="219" t="s">
        <v>390</v>
      </c>
      <c r="D328" s="219" t="s">
        <v>134</v>
      </c>
      <c r="E328" s="220" t="s">
        <v>391</v>
      </c>
      <c r="F328" s="221" t="s">
        <v>392</v>
      </c>
      <c r="G328" s="222" t="s">
        <v>307</v>
      </c>
      <c r="H328" s="223">
        <v>31.940000000000001</v>
      </c>
      <c r="I328" s="224"/>
      <c r="J328" s="225">
        <f>ROUND(I328*H328,2)</f>
        <v>0</v>
      </c>
      <c r="K328" s="221" t="s">
        <v>138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0.13095999999999999</v>
      </c>
      <c r="R328" s="228">
        <f>Q328*H328</f>
        <v>4.1828624000000003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393</v>
      </c>
      <c r="AT328" s="230" t="s">
        <v>134</v>
      </c>
      <c r="AU328" s="230" t="s">
        <v>88</v>
      </c>
      <c r="AY328" s="18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393</v>
      </c>
      <c r="BM328" s="230" t="s">
        <v>394</v>
      </c>
    </row>
    <row r="329" s="2" customFormat="1">
      <c r="A329" s="39"/>
      <c r="B329" s="40"/>
      <c r="C329" s="41"/>
      <c r="D329" s="232" t="s">
        <v>141</v>
      </c>
      <c r="E329" s="41"/>
      <c r="F329" s="233" t="s">
        <v>395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141</v>
      </c>
      <c r="AU329" s="18" t="s">
        <v>88</v>
      </c>
    </row>
    <row r="330" s="13" customFormat="1">
      <c r="A330" s="13"/>
      <c r="B330" s="237"/>
      <c r="C330" s="238"/>
      <c r="D330" s="232" t="s">
        <v>143</v>
      </c>
      <c r="E330" s="239" t="s">
        <v>1</v>
      </c>
      <c r="F330" s="240" t="s">
        <v>396</v>
      </c>
      <c r="G330" s="238"/>
      <c r="H330" s="241">
        <v>31.940000000000001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143</v>
      </c>
      <c r="AU330" s="247" t="s">
        <v>88</v>
      </c>
      <c r="AV330" s="13" t="s">
        <v>88</v>
      </c>
      <c r="AW330" s="13" t="s">
        <v>34</v>
      </c>
      <c r="AX330" s="13" t="s">
        <v>86</v>
      </c>
      <c r="AY330" s="247" t="s">
        <v>132</v>
      </c>
    </row>
    <row r="331" s="2" customFormat="1" ht="24.15" customHeight="1">
      <c r="A331" s="39"/>
      <c r="B331" s="40"/>
      <c r="C331" s="270" t="s">
        <v>397</v>
      </c>
      <c r="D331" s="270" t="s">
        <v>228</v>
      </c>
      <c r="E331" s="271" t="s">
        <v>398</v>
      </c>
      <c r="F331" s="272" t="s">
        <v>399</v>
      </c>
      <c r="G331" s="273" t="s">
        <v>400</v>
      </c>
      <c r="H331" s="274">
        <v>116.352</v>
      </c>
      <c r="I331" s="275"/>
      <c r="J331" s="276">
        <f>ROUND(I331*H331,2)</f>
        <v>0</v>
      </c>
      <c r="K331" s="272" t="s">
        <v>138</v>
      </c>
      <c r="L331" s="277"/>
      <c r="M331" s="278" t="s">
        <v>1</v>
      </c>
      <c r="N331" s="279" t="s">
        <v>43</v>
      </c>
      <c r="O331" s="92"/>
      <c r="P331" s="228">
        <f>O331*H331</f>
        <v>0</v>
      </c>
      <c r="Q331" s="228">
        <v>0.0094999999999999998</v>
      </c>
      <c r="R331" s="228">
        <f>Q331*H331</f>
        <v>1.1053440000000001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401</v>
      </c>
      <c r="AT331" s="230" t="s">
        <v>228</v>
      </c>
      <c r="AU331" s="230" t="s">
        <v>88</v>
      </c>
      <c r="AY331" s="18" t="s">
        <v>132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393</v>
      </c>
      <c r="BM331" s="230" t="s">
        <v>402</v>
      </c>
    </row>
    <row r="332" s="2" customFormat="1">
      <c r="A332" s="39"/>
      <c r="B332" s="40"/>
      <c r="C332" s="41"/>
      <c r="D332" s="232" t="s">
        <v>141</v>
      </c>
      <c r="E332" s="41"/>
      <c r="F332" s="233" t="s">
        <v>399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141</v>
      </c>
      <c r="AU332" s="18" t="s">
        <v>88</v>
      </c>
    </row>
    <row r="333" s="13" customFormat="1">
      <c r="A333" s="13"/>
      <c r="B333" s="237"/>
      <c r="C333" s="238"/>
      <c r="D333" s="232" t="s">
        <v>143</v>
      </c>
      <c r="E333" s="239" t="s">
        <v>1</v>
      </c>
      <c r="F333" s="240" t="s">
        <v>403</v>
      </c>
      <c r="G333" s="238"/>
      <c r="H333" s="241">
        <v>114.071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143</v>
      </c>
      <c r="AU333" s="247" t="s">
        <v>88</v>
      </c>
      <c r="AV333" s="13" t="s">
        <v>88</v>
      </c>
      <c r="AW333" s="13" t="s">
        <v>34</v>
      </c>
      <c r="AX333" s="13" t="s">
        <v>86</v>
      </c>
      <c r="AY333" s="247" t="s">
        <v>132</v>
      </c>
    </row>
    <row r="334" s="13" customFormat="1">
      <c r="A334" s="13"/>
      <c r="B334" s="237"/>
      <c r="C334" s="238"/>
      <c r="D334" s="232" t="s">
        <v>143</v>
      </c>
      <c r="E334" s="238"/>
      <c r="F334" s="240" t="s">
        <v>404</v>
      </c>
      <c r="G334" s="238"/>
      <c r="H334" s="241">
        <v>116.352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143</v>
      </c>
      <c r="AU334" s="247" t="s">
        <v>88</v>
      </c>
      <c r="AV334" s="13" t="s">
        <v>88</v>
      </c>
      <c r="AW334" s="13" t="s">
        <v>4</v>
      </c>
      <c r="AX334" s="13" t="s">
        <v>86</v>
      </c>
      <c r="AY334" s="247" t="s">
        <v>132</v>
      </c>
    </row>
    <row r="335" s="2" customFormat="1" ht="24.15" customHeight="1">
      <c r="A335" s="39"/>
      <c r="B335" s="40"/>
      <c r="C335" s="219" t="s">
        <v>405</v>
      </c>
      <c r="D335" s="219" t="s">
        <v>134</v>
      </c>
      <c r="E335" s="220" t="s">
        <v>406</v>
      </c>
      <c r="F335" s="221" t="s">
        <v>407</v>
      </c>
      <c r="G335" s="222" t="s">
        <v>137</v>
      </c>
      <c r="H335" s="223">
        <v>14.220000000000001</v>
      </c>
      <c r="I335" s="224"/>
      <c r="J335" s="225">
        <f>ROUND(I335*H335,2)</f>
        <v>0</v>
      </c>
      <c r="K335" s="221" t="s">
        <v>138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139</v>
      </c>
      <c r="AT335" s="230" t="s">
        <v>134</v>
      </c>
      <c r="AU335" s="230" t="s">
        <v>88</v>
      </c>
      <c r="AY335" s="18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139</v>
      </c>
      <c r="BM335" s="230" t="s">
        <v>408</v>
      </c>
    </row>
    <row r="336" s="2" customFormat="1">
      <c r="A336" s="39"/>
      <c r="B336" s="40"/>
      <c r="C336" s="41"/>
      <c r="D336" s="232" t="s">
        <v>141</v>
      </c>
      <c r="E336" s="41"/>
      <c r="F336" s="233" t="s">
        <v>409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141</v>
      </c>
      <c r="AU336" s="18" t="s">
        <v>88</v>
      </c>
    </row>
    <row r="337" s="13" customFormat="1">
      <c r="A337" s="13"/>
      <c r="B337" s="237"/>
      <c r="C337" s="238"/>
      <c r="D337" s="232" t="s">
        <v>143</v>
      </c>
      <c r="E337" s="239" t="s">
        <v>1</v>
      </c>
      <c r="F337" s="240" t="s">
        <v>410</v>
      </c>
      <c r="G337" s="238"/>
      <c r="H337" s="241">
        <v>14.220000000000001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143</v>
      </c>
      <c r="AU337" s="247" t="s">
        <v>88</v>
      </c>
      <c r="AV337" s="13" t="s">
        <v>88</v>
      </c>
      <c r="AW337" s="13" t="s">
        <v>34</v>
      </c>
      <c r="AX337" s="13" t="s">
        <v>86</v>
      </c>
      <c r="AY337" s="247" t="s">
        <v>132</v>
      </c>
    </row>
    <row r="338" s="12" customFormat="1" ht="20.88" customHeight="1">
      <c r="A338" s="12"/>
      <c r="B338" s="203"/>
      <c r="C338" s="204"/>
      <c r="D338" s="205" t="s">
        <v>77</v>
      </c>
      <c r="E338" s="217" t="s">
        <v>411</v>
      </c>
      <c r="F338" s="217" t="s">
        <v>412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SUM(P339:P367)</f>
        <v>0</v>
      </c>
      <c r="Q338" s="211"/>
      <c r="R338" s="212">
        <f>SUM(R339:R367)</f>
        <v>0</v>
      </c>
      <c r="S338" s="211"/>
      <c r="T338" s="213">
        <f>SUM(T339:T367)</f>
        <v>149.19929000000002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86</v>
      </c>
      <c r="AT338" s="215" t="s">
        <v>77</v>
      </c>
      <c r="AU338" s="215" t="s">
        <v>88</v>
      </c>
      <c r="AY338" s="214" t="s">
        <v>132</v>
      </c>
      <c r="BK338" s="216">
        <f>SUM(BK339:BK367)</f>
        <v>0</v>
      </c>
    </row>
    <row r="339" s="2" customFormat="1" ht="21.75" customHeight="1">
      <c r="A339" s="39"/>
      <c r="B339" s="40"/>
      <c r="C339" s="219" t="s">
        <v>413</v>
      </c>
      <c r="D339" s="219" t="s">
        <v>134</v>
      </c>
      <c r="E339" s="220" t="s">
        <v>414</v>
      </c>
      <c r="F339" s="221" t="s">
        <v>415</v>
      </c>
      <c r="G339" s="222" t="s">
        <v>137</v>
      </c>
      <c r="H339" s="223">
        <v>21.879999999999999</v>
      </c>
      <c r="I339" s="224"/>
      <c r="J339" s="225">
        <f>ROUND(I339*H339,2)</f>
        <v>0</v>
      </c>
      <c r="K339" s="221" t="s">
        <v>138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0.28100000000000003</v>
      </c>
      <c r="T339" s="229">
        <f>S339*H339</f>
        <v>6.1482800000000006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139</v>
      </c>
      <c r="AT339" s="230" t="s">
        <v>134</v>
      </c>
      <c r="AU339" s="230" t="s">
        <v>153</v>
      </c>
      <c r="AY339" s="18" t="s">
        <v>132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139</v>
      </c>
      <c r="BM339" s="230" t="s">
        <v>416</v>
      </c>
    </row>
    <row r="340" s="2" customFormat="1">
      <c r="A340" s="39"/>
      <c r="B340" s="40"/>
      <c r="C340" s="41"/>
      <c r="D340" s="232" t="s">
        <v>141</v>
      </c>
      <c r="E340" s="41"/>
      <c r="F340" s="233" t="s">
        <v>417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141</v>
      </c>
      <c r="AU340" s="18" t="s">
        <v>153</v>
      </c>
    </row>
    <row r="341" s="13" customFormat="1">
      <c r="A341" s="13"/>
      <c r="B341" s="237"/>
      <c r="C341" s="238"/>
      <c r="D341" s="232" t="s">
        <v>143</v>
      </c>
      <c r="E341" s="239" t="s">
        <v>1</v>
      </c>
      <c r="F341" s="240" t="s">
        <v>418</v>
      </c>
      <c r="G341" s="238"/>
      <c r="H341" s="241">
        <v>21.879999999999999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143</v>
      </c>
      <c r="AU341" s="247" t="s">
        <v>153</v>
      </c>
      <c r="AV341" s="13" t="s">
        <v>88</v>
      </c>
      <c r="AW341" s="13" t="s">
        <v>34</v>
      </c>
      <c r="AX341" s="13" t="s">
        <v>86</v>
      </c>
      <c r="AY341" s="247" t="s">
        <v>132</v>
      </c>
    </row>
    <row r="342" s="2" customFormat="1" ht="24.15" customHeight="1">
      <c r="A342" s="39"/>
      <c r="B342" s="40"/>
      <c r="C342" s="219" t="s">
        <v>419</v>
      </c>
      <c r="D342" s="219" t="s">
        <v>134</v>
      </c>
      <c r="E342" s="220" t="s">
        <v>420</v>
      </c>
      <c r="F342" s="221" t="s">
        <v>421</v>
      </c>
      <c r="G342" s="222" t="s">
        <v>137</v>
      </c>
      <c r="H342" s="223">
        <v>68.659999999999997</v>
      </c>
      <c r="I342" s="224"/>
      <c r="J342" s="225">
        <f>ROUND(I342*H342,2)</f>
        <v>0</v>
      </c>
      <c r="K342" s="221" t="s">
        <v>138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0.255</v>
      </c>
      <c r="T342" s="229">
        <f>S342*H342</f>
        <v>17.508299999999998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139</v>
      </c>
      <c r="AT342" s="230" t="s">
        <v>134</v>
      </c>
      <c r="AU342" s="230" t="s">
        <v>153</v>
      </c>
      <c r="AY342" s="18" t="s">
        <v>132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86</v>
      </c>
      <c r="BK342" s="231">
        <f>ROUND(I342*H342,2)</f>
        <v>0</v>
      </c>
      <c r="BL342" s="18" t="s">
        <v>139</v>
      </c>
      <c r="BM342" s="230" t="s">
        <v>422</v>
      </c>
    </row>
    <row r="343" s="2" customFormat="1">
      <c r="A343" s="39"/>
      <c r="B343" s="40"/>
      <c r="C343" s="41"/>
      <c r="D343" s="232" t="s">
        <v>141</v>
      </c>
      <c r="E343" s="41"/>
      <c r="F343" s="233" t="s">
        <v>423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141</v>
      </c>
      <c r="AU343" s="18" t="s">
        <v>153</v>
      </c>
    </row>
    <row r="344" s="13" customFormat="1">
      <c r="A344" s="13"/>
      <c r="B344" s="237"/>
      <c r="C344" s="238"/>
      <c r="D344" s="232" t="s">
        <v>143</v>
      </c>
      <c r="E344" s="239" t="s">
        <v>1</v>
      </c>
      <c r="F344" s="240" t="s">
        <v>424</v>
      </c>
      <c r="G344" s="238"/>
      <c r="H344" s="241">
        <v>68.659999999999997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143</v>
      </c>
      <c r="AU344" s="247" t="s">
        <v>153</v>
      </c>
      <c r="AV344" s="13" t="s">
        <v>88</v>
      </c>
      <c r="AW344" s="13" t="s">
        <v>34</v>
      </c>
      <c r="AX344" s="13" t="s">
        <v>86</v>
      </c>
      <c r="AY344" s="247" t="s">
        <v>132</v>
      </c>
    </row>
    <row r="345" s="2" customFormat="1" ht="24.15" customHeight="1">
      <c r="A345" s="39"/>
      <c r="B345" s="40"/>
      <c r="C345" s="219" t="s">
        <v>425</v>
      </c>
      <c r="D345" s="219" t="s">
        <v>134</v>
      </c>
      <c r="E345" s="220" t="s">
        <v>426</v>
      </c>
      <c r="F345" s="221" t="s">
        <v>427</v>
      </c>
      <c r="G345" s="222" t="s">
        <v>137</v>
      </c>
      <c r="H345" s="223">
        <v>22.379999999999999</v>
      </c>
      <c r="I345" s="224"/>
      <c r="J345" s="225">
        <f>ROUND(I345*H345,2)</f>
        <v>0</v>
      </c>
      <c r="K345" s="221" t="s">
        <v>138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0.26000000000000001</v>
      </c>
      <c r="T345" s="229">
        <f>S345*H345</f>
        <v>5.8187999999999995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139</v>
      </c>
      <c r="AT345" s="230" t="s">
        <v>134</v>
      </c>
      <c r="AU345" s="230" t="s">
        <v>153</v>
      </c>
      <c r="AY345" s="18" t="s">
        <v>132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139</v>
      </c>
      <c r="BM345" s="230" t="s">
        <v>428</v>
      </c>
    </row>
    <row r="346" s="2" customFormat="1">
      <c r="A346" s="39"/>
      <c r="B346" s="40"/>
      <c r="C346" s="41"/>
      <c r="D346" s="232" t="s">
        <v>141</v>
      </c>
      <c r="E346" s="41"/>
      <c r="F346" s="233" t="s">
        <v>429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141</v>
      </c>
      <c r="AU346" s="18" t="s">
        <v>153</v>
      </c>
    </row>
    <row r="347" s="2" customFormat="1">
      <c r="A347" s="39"/>
      <c r="B347" s="40"/>
      <c r="C347" s="41"/>
      <c r="D347" s="232" t="s">
        <v>163</v>
      </c>
      <c r="E347" s="41"/>
      <c r="F347" s="259" t="s">
        <v>430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163</v>
      </c>
      <c r="AU347" s="18" t="s">
        <v>153</v>
      </c>
    </row>
    <row r="348" s="13" customFormat="1">
      <c r="A348" s="13"/>
      <c r="B348" s="237"/>
      <c r="C348" s="238"/>
      <c r="D348" s="232" t="s">
        <v>143</v>
      </c>
      <c r="E348" s="239" t="s">
        <v>1</v>
      </c>
      <c r="F348" s="240" t="s">
        <v>431</v>
      </c>
      <c r="G348" s="238"/>
      <c r="H348" s="241">
        <v>22.379999999999999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143</v>
      </c>
      <c r="AU348" s="247" t="s">
        <v>153</v>
      </c>
      <c r="AV348" s="13" t="s">
        <v>88</v>
      </c>
      <c r="AW348" s="13" t="s">
        <v>34</v>
      </c>
      <c r="AX348" s="13" t="s">
        <v>86</v>
      </c>
      <c r="AY348" s="247" t="s">
        <v>132</v>
      </c>
    </row>
    <row r="349" s="2" customFormat="1" ht="24.15" customHeight="1">
      <c r="A349" s="39"/>
      <c r="B349" s="40"/>
      <c r="C349" s="219" t="s">
        <v>432</v>
      </c>
      <c r="D349" s="219" t="s">
        <v>134</v>
      </c>
      <c r="E349" s="220" t="s">
        <v>433</v>
      </c>
      <c r="F349" s="221" t="s">
        <v>434</v>
      </c>
      <c r="G349" s="222" t="s">
        <v>137</v>
      </c>
      <c r="H349" s="223">
        <v>13.01</v>
      </c>
      <c r="I349" s="224"/>
      <c r="J349" s="225">
        <f>ROUND(I349*H349,2)</f>
        <v>0</v>
      </c>
      <c r="K349" s="221" t="s">
        <v>138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0.32000000000000001</v>
      </c>
      <c r="T349" s="229">
        <f>S349*H349</f>
        <v>4.1631999999999998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139</v>
      </c>
      <c r="AT349" s="230" t="s">
        <v>134</v>
      </c>
      <c r="AU349" s="230" t="s">
        <v>153</v>
      </c>
      <c r="AY349" s="18" t="s">
        <v>132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139</v>
      </c>
      <c r="BM349" s="230" t="s">
        <v>435</v>
      </c>
    </row>
    <row r="350" s="2" customFormat="1">
      <c r="A350" s="39"/>
      <c r="B350" s="40"/>
      <c r="C350" s="41"/>
      <c r="D350" s="232" t="s">
        <v>141</v>
      </c>
      <c r="E350" s="41"/>
      <c r="F350" s="233" t="s">
        <v>436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141</v>
      </c>
      <c r="AU350" s="18" t="s">
        <v>153</v>
      </c>
    </row>
    <row r="351" s="13" customFormat="1">
      <c r="A351" s="13"/>
      <c r="B351" s="237"/>
      <c r="C351" s="238"/>
      <c r="D351" s="232" t="s">
        <v>143</v>
      </c>
      <c r="E351" s="239" t="s">
        <v>1</v>
      </c>
      <c r="F351" s="240" t="s">
        <v>437</v>
      </c>
      <c r="G351" s="238"/>
      <c r="H351" s="241">
        <v>13.01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143</v>
      </c>
      <c r="AU351" s="247" t="s">
        <v>153</v>
      </c>
      <c r="AV351" s="13" t="s">
        <v>88</v>
      </c>
      <c r="AW351" s="13" t="s">
        <v>34</v>
      </c>
      <c r="AX351" s="13" t="s">
        <v>86</v>
      </c>
      <c r="AY351" s="247" t="s">
        <v>132</v>
      </c>
    </row>
    <row r="352" s="2" customFormat="1" ht="24.15" customHeight="1">
      <c r="A352" s="39"/>
      <c r="B352" s="40"/>
      <c r="C352" s="219" t="s">
        <v>438</v>
      </c>
      <c r="D352" s="219" t="s">
        <v>134</v>
      </c>
      <c r="E352" s="220" t="s">
        <v>439</v>
      </c>
      <c r="F352" s="221" t="s">
        <v>440</v>
      </c>
      <c r="G352" s="222" t="s">
        <v>137</v>
      </c>
      <c r="H352" s="223">
        <v>542.07000000000005</v>
      </c>
      <c r="I352" s="224"/>
      <c r="J352" s="225">
        <f>ROUND(I352*H352,2)</f>
        <v>0</v>
      </c>
      <c r="K352" s="221" t="s">
        <v>138</v>
      </c>
      <c r="L352" s="45"/>
      <c r="M352" s="226" t="s">
        <v>1</v>
      </c>
      <c r="N352" s="227" t="s">
        <v>43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0.098000000000000004</v>
      </c>
      <c r="T352" s="229">
        <f>S352*H352</f>
        <v>53.12286000000001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139</v>
      </c>
      <c r="AT352" s="230" t="s">
        <v>134</v>
      </c>
      <c r="AU352" s="230" t="s">
        <v>153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86</v>
      </c>
      <c r="BK352" s="231">
        <f>ROUND(I352*H352,2)</f>
        <v>0</v>
      </c>
      <c r="BL352" s="18" t="s">
        <v>139</v>
      </c>
      <c r="BM352" s="230" t="s">
        <v>441</v>
      </c>
    </row>
    <row r="353" s="2" customFormat="1">
      <c r="A353" s="39"/>
      <c r="B353" s="40"/>
      <c r="C353" s="41"/>
      <c r="D353" s="232" t="s">
        <v>141</v>
      </c>
      <c r="E353" s="41"/>
      <c r="F353" s="233" t="s">
        <v>442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141</v>
      </c>
      <c r="AU353" s="18" t="s">
        <v>153</v>
      </c>
    </row>
    <row r="354" s="13" customFormat="1">
      <c r="A354" s="13"/>
      <c r="B354" s="237"/>
      <c r="C354" s="238"/>
      <c r="D354" s="232" t="s">
        <v>143</v>
      </c>
      <c r="E354" s="239" t="s">
        <v>1</v>
      </c>
      <c r="F354" s="240" t="s">
        <v>443</v>
      </c>
      <c r="G354" s="238"/>
      <c r="H354" s="241">
        <v>542.07000000000005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143</v>
      </c>
      <c r="AU354" s="247" t="s">
        <v>153</v>
      </c>
      <c r="AV354" s="13" t="s">
        <v>88</v>
      </c>
      <c r="AW354" s="13" t="s">
        <v>34</v>
      </c>
      <c r="AX354" s="13" t="s">
        <v>86</v>
      </c>
      <c r="AY354" s="247" t="s">
        <v>132</v>
      </c>
    </row>
    <row r="355" s="2" customFormat="1" ht="24.15" customHeight="1">
      <c r="A355" s="39"/>
      <c r="B355" s="40"/>
      <c r="C355" s="219" t="s">
        <v>444</v>
      </c>
      <c r="D355" s="219" t="s">
        <v>134</v>
      </c>
      <c r="E355" s="220" t="s">
        <v>445</v>
      </c>
      <c r="F355" s="221" t="s">
        <v>446</v>
      </c>
      <c r="G355" s="222" t="s">
        <v>137</v>
      </c>
      <c r="H355" s="223">
        <v>21.170000000000002</v>
      </c>
      <c r="I355" s="224"/>
      <c r="J355" s="225">
        <f>ROUND(I355*H355,2)</f>
        <v>0</v>
      </c>
      <c r="K355" s="221" t="s">
        <v>138</v>
      </c>
      <c r="L355" s="45"/>
      <c r="M355" s="226" t="s">
        <v>1</v>
      </c>
      <c r="N355" s="227" t="s">
        <v>43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0.23999999999999999</v>
      </c>
      <c r="T355" s="229">
        <f>S355*H355</f>
        <v>5.0808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139</v>
      </c>
      <c r="AT355" s="230" t="s">
        <v>134</v>
      </c>
      <c r="AU355" s="230" t="s">
        <v>153</v>
      </c>
      <c r="AY355" s="18" t="s">
        <v>132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86</v>
      </c>
      <c r="BK355" s="231">
        <f>ROUND(I355*H355,2)</f>
        <v>0</v>
      </c>
      <c r="BL355" s="18" t="s">
        <v>139</v>
      </c>
      <c r="BM355" s="230" t="s">
        <v>447</v>
      </c>
    </row>
    <row r="356" s="2" customFormat="1">
      <c r="A356" s="39"/>
      <c r="B356" s="40"/>
      <c r="C356" s="41"/>
      <c r="D356" s="232" t="s">
        <v>141</v>
      </c>
      <c r="E356" s="41"/>
      <c r="F356" s="233" t="s">
        <v>448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141</v>
      </c>
      <c r="AU356" s="18" t="s">
        <v>153</v>
      </c>
    </row>
    <row r="357" s="13" customFormat="1">
      <c r="A357" s="13"/>
      <c r="B357" s="237"/>
      <c r="C357" s="238"/>
      <c r="D357" s="232" t="s">
        <v>143</v>
      </c>
      <c r="E357" s="239" t="s">
        <v>1</v>
      </c>
      <c r="F357" s="240" t="s">
        <v>449</v>
      </c>
      <c r="G357" s="238"/>
      <c r="H357" s="241">
        <v>21.170000000000002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143</v>
      </c>
      <c r="AU357" s="247" t="s">
        <v>153</v>
      </c>
      <c r="AV357" s="13" t="s">
        <v>88</v>
      </c>
      <c r="AW357" s="13" t="s">
        <v>34</v>
      </c>
      <c r="AX357" s="13" t="s">
        <v>86</v>
      </c>
      <c r="AY357" s="247" t="s">
        <v>132</v>
      </c>
    </row>
    <row r="358" s="2" customFormat="1" ht="16.5" customHeight="1">
      <c r="A358" s="39"/>
      <c r="B358" s="40"/>
      <c r="C358" s="219" t="s">
        <v>450</v>
      </c>
      <c r="D358" s="219" t="s">
        <v>134</v>
      </c>
      <c r="E358" s="220" t="s">
        <v>451</v>
      </c>
      <c r="F358" s="221" t="s">
        <v>452</v>
      </c>
      <c r="G358" s="222" t="s">
        <v>307</v>
      </c>
      <c r="H358" s="223">
        <v>91.010000000000005</v>
      </c>
      <c r="I358" s="224"/>
      <c r="J358" s="225">
        <f>ROUND(I358*H358,2)</f>
        <v>0</v>
      </c>
      <c r="K358" s="221" t="s">
        <v>138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0.20499999999999999</v>
      </c>
      <c r="T358" s="229">
        <f>S358*H358</f>
        <v>18.657050000000002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139</v>
      </c>
      <c r="AT358" s="230" t="s">
        <v>134</v>
      </c>
      <c r="AU358" s="230" t="s">
        <v>153</v>
      </c>
      <c r="AY358" s="18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139</v>
      </c>
      <c r="BM358" s="230" t="s">
        <v>453</v>
      </c>
    </row>
    <row r="359" s="2" customFormat="1">
      <c r="A359" s="39"/>
      <c r="B359" s="40"/>
      <c r="C359" s="41"/>
      <c r="D359" s="232" t="s">
        <v>141</v>
      </c>
      <c r="E359" s="41"/>
      <c r="F359" s="233" t="s">
        <v>454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141</v>
      </c>
      <c r="AU359" s="18" t="s">
        <v>153</v>
      </c>
    </row>
    <row r="360" s="13" customFormat="1">
      <c r="A360" s="13"/>
      <c r="B360" s="237"/>
      <c r="C360" s="238"/>
      <c r="D360" s="232" t="s">
        <v>143</v>
      </c>
      <c r="E360" s="239" t="s">
        <v>1</v>
      </c>
      <c r="F360" s="240" t="s">
        <v>455</v>
      </c>
      <c r="G360" s="238"/>
      <c r="H360" s="241">
        <v>20.100000000000001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143</v>
      </c>
      <c r="AU360" s="247" t="s">
        <v>153</v>
      </c>
      <c r="AV360" s="13" t="s">
        <v>88</v>
      </c>
      <c r="AW360" s="13" t="s">
        <v>34</v>
      </c>
      <c r="AX360" s="13" t="s">
        <v>78</v>
      </c>
      <c r="AY360" s="247" t="s">
        <v>132</v>
      </c>
    </row>
    <row r="361" s="13" customFormat="1">
      <c r="A361" s="13"/>
      <c r="B361" s="237"/>
      <c r="C361" s="238"/>
      <c r="D361" s="232" t="s">
        <v>143</v>
      </c>
      <c r="E361" s="239" t="s">
        <v>1</v>
      </c>
      <c r="F361" s="240" t="s">
        <v>456</v>
      </c>
      <c r="G361" s="238"/>
      <c r="H361" s="241">
        <v>29.23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143</v>
      </c>
      <c r="AU361" s="247" t="s">
        <v>153</v>
      </c>
      <c r="AV361" s="13" t="s">
        <v>88</v>
      </c>
      <c r="AW361" s="13" t="s">
        <v>34</v>
      </c>
      <c r="AX361" s="13" t="s">
        <v>78</v>
      </c>
      <c r="AY361" s="247" t="s">
        <v>132</v>
      </c>
    </row>
    <row r="362" s="13" customFormat="1">
      <c r="A362" s="13"/>
      <c r="B362" s="237"/>
      <c r="C362" s="238"/>
      <c r="D362" s="232" t="s">
        <v>143</v>
      </c>
      <c r="E362" s="239" t="s">
        <v>1</v>
      </c>
      <c r="F362" s="240" t="s">
        <v>457</v>
      </c>
      <c r="G362" s="238"/>
      <c r="H362" s="241">
        <v>41.68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143</v>
      </c>
      <c r="AU362" s="247" t="s">
        <v>153</v>
      </c>
      <c r="AV362" s="13" t="s">
        <v>88</v>
      </c>
      <c r="AW362" s="13" t="s">
        <v>34</v>
      </c>
      <c r="AX362" s="13" t="s">
        <v>78</v>
      </c>
      <c r="AY362" s="247" t="s">
        <v>132</v>
      </c>
    </row>
    <row r="363" s="14" customFormat="1">
      <c r="A363" s="14"/>
      <c r="B363" s="248"/>
      <c r="C363" s="249"/>
      <c r="D363" s="232" t="s">
        <v>143</v>
      </c>
      <c r="E363" s="250" t="s">
        <v>1</v>
      </c>
      <c r="F363" s="251" t="s">
        <v>146</v>
      </c>
      <c r="G363" s="249"/>
      <c r="H363" s="252">
        <v>91.010000000000005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8" t="s">
        <v>143</v>
      </c>
      <c r="AU363" s="258" t="s">
        <v>153</v>
      </c>
      <c r="AV363" s="14" t="s">
        <v>139</v>
      </c>
      <c r="AW363" s="14" t="s">
        <v>34</v>
      </c>
      <c r="AX363" s="14" t="s">
        <v>86</v>
      </c>
      <c r="AY363" s="258" t="s">
        <v>132</v>
      </c>
    </row>
    <row r="364" s="2" customFormat="1" ht="24.15" customHeight="1">
      <c r="A364" s="39"/>
      <c r="B364" s="40"/>
      <c r="C364" s="219" t="s">
        <v>458</v>
      </c>
      <c r="D364" s="219" t="s">
        <v>134</v>
      </c>
      <c r="E364" s="220" t="s">
        <v>459</v>
      </c>
      <c r="F364" s="221" t="s">
        <v>460</v>
      </c>
      <c r="G364" s="222" t="s">
        <v>307</v>
      </c>
      <c r="H364" s="223">
        <v>43</v>
      </c>
      <c r="I364" s="224"/>
      <c r="J364" s="225">
        <f>ROUND(I364*H364,2)</f>
        <v>0</v>
      </c>
      <c r="K364" s="221" t="s">
        <v>138</v>
      </c>
      <c r="L364" s="45"/>
      <c r="M364" s="226" t="s">
        <v>1</v>
      </c>
      <c r="N364" s="227" t="s">
        <v>43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0.90000000000000002</v>
      </c>
      <c r="T364" s="229">
        <f>S364*H364</f>
        <v>38.700000000000003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139</v>
      </c>
      <c r="AT364" s="230" t="s">
        <v>134</v>
      </c>
      <c r="AU364" s="230" t="s">
        <v>153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86</v>
      </c>
      <c r="BK364" s="231">
        <f>ROUND(I364*H364,2)</f>
        <v>0</v>
      </c>
      <c r="BL364" s="18" t="s">
        <v>139</v>
      </c>
      <c r="BM364" s="230" t="s">
        <v>461</v>
      </c>
    </row>
    <row r="365" s="2" customFormat="1">
      <c r="A365" s="39"/>
      <c r="B365" s="40"/>
      <c r="C365" s="41"/>
      <c r="D365" s="232" t="s">
        <v>141</v>
      </c>
      <c r="E365" s="41"/>
      <c r="F365" s="233" t="s">
        <v>462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141</v>
      </c>
      <c r="AU365" s="18" t="s">
        <v>153</v>
      </c>
    </row>
    <row r="366" s="2" customFormat="1">
      <c r="A366" s="39"/>
      <c r="B366" s="40"/>
      <c r="C366" s="41"/>
      <c r="D366" s="232" t="s">
        <v>163</v>
      </c>
      <c r="E366" s="41"/>
      <c r="F366" s="259" t="s">
        <v>463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153</v>
      </c>
    </row>
    <row r="367" s="13" customFormat="1">
      <c r="A367" s="13"/>
      <c r="B367" s="237"/>
      <c r="C367" s="238"/>
      <c r="D367" s="232" t="s">
        <v>143</v>
      </c>
      <c r="E367" s="239" t="s">
        <v>1</v>
      </c>
      <c r="F367" s="240" t="s">
        <v>464</v>
      </c>
      <c r="G367" s="238"/>
      <c r="H367" s="241">
        <v>43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143</v>
      </c>
      <c r="AU367" s="247" t="s">
        <v>153</v>
      </c>
      <c r="AV367" s="13" t="s">
        <v>88</v>
      </c>
      <c r="AW367" s="13" t="s">
        <v>34</v>
      </c>
      <c r="AX367" s="13" t="s">
        <v>86</v>
      </c>
      <c r="AY367" s="247" t="s">
        <v>132</v>
      </c>
    </row>
    <row r="368" s="12" customFormat="1" ht="22.8" customHeight="1">
      <c r="A368" s="12"/>
      <c r="B368" s="203"/>
      <c r="C368" s="204"/>
      <c r="D368" s="205" t="s">
        <v>77</v>
      </c>
      <c r="E368" s="217" t="s">
        <v>465</v>
      </c>
      <c r="F368" s="217" t="s">
        <v>466</v>
      </c>
      <c r="G368" s="204"/>
      <c r="H368" s="204"/>
      <c r="I368" s="207"/>
      <c r="J368" s="218">
        <f>BK368</f>
        <v>0</v>
      </c>
      <c r="K368" s="204"/>
      <c r="L368" s="209"/>
      <c r="M368" s="210"/>
      <c r="N368" s="211"/>
      <c r="O368" s="211"/>
      <c r="P368" s="212">
        <f>SUM(P369:P393)</f>
        <v>0</v>
      </c>
      <c r="Q368" s="211"/>
      <c r="R368" s="212">
        <f>SUM(R369:R393)</f>
        <v>0</v>
      </c>
      <c r="S368" s="211"/>
      <c r="T368" s="213">
        <f>SUM(T369:T393)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4" t="s">
        <v>86</v>
      </c>
      <c r="AT368" s="215" t="s">
        <v>77</v>
      </c>
      <c r="AU368" s="215" t="s">
        <v>86</v>
      </c>
      <c r="AY368" s="214" t="s">
        <v>132</v>
      </c>
      <c r="BK368" s="216">
        <f>SUM(BK369:BK393)</f>
        <v>0</v>
      </c>
    </row>
    <row r="369" s="2" customFormat="1" ht="21.75" customHeight="1">
      <c r="A369" s="39"/>
      <c r="B369" s="40"/>
      <c r="C369" s="219" t="s">
        <v>467</v>
      </c>
      <c r="D369" s="219" t="s">
        <v>134</v>
      </c>
      <c r="E369" s="220" t="s">
        <v>468</v>
      </c>
      <c r="F369" s="221" t="s">
        <v>469</v>
      </c>
      <c r="G369" s="222" t="s">
        <v>175</v>
      </c>
      <c r="H369" s="223">
        <v>149.19900000000001</v>
      </c>
      <c r="I369" s="224"/>
      <c r="J369" s="225">
        <f>ROUND(I369*H369,2)</f>
        <v>0</v>
      </c>
      <c r="K369" s="221" t="s">
        <v>138</v>
      </c>
      <c r="L369" s="45"/>
      <c r="M369" s="226" t="s">
        <v>1</v>
      </c>
      <c r="N369" s="227" t="s">
        <v>43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139</v>
      </c>
      <c r="AT369" s="230" t="s">
        <v>134</v>
      </c>
      <c r="AU369" s="230" t="s">
        <v>88</v>
      </c>
      <c r="AY369" s="18" t="s">
        <v>132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86</v>
      </c>
      <c r="BK369" s="231">
        <f>ROUND(I369*H369,2)</f>
        <v>0</v>
      </c>
      <c r="BL369" s="18" t="s">
        <v>139</v>
      </c>
      <c r="BM369" s="230" t="s">
        <v>470</v>
      </c>
    </row>
    <row r="370" s="2" customFormat="1">
      <c r="A370" s="39"/>
      <c r="B370" s="40"/>
      <c r="C370" s="41"/>
      <c r="D370" s="232" t="s">
        <v>141</v>
      </c>
      <c r="E370" s="41"/>
      <c r="F370" s="233" t="s">
        <v>471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141</v>
      </c>
      <c r="AU370" s="18" t="s">
        <v>88</v>
      </c>
    </row>
    <row r="371" s="13" customFormat="1">
      <c r="A371" s="13"/>
      <c r="B371" s="237"/>
      <c r="C371" s="238"/>
      <c r="D371" s="232" t="s">
        <v>143</v>
      </c>
      <c r="E371" s="239" t="s">
        <v>1</v>
      </c>
      <c r="F371" s="240" t="s">
        <v>472</v>
      </c>
      <c r="G371" s="238"/>
      <c r="H371" s="241">
        <v>10.311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143</v>
      </c>
      <c r="AU371" s="247" t="s">
        <v>88</v>
      </c>
      <c r="AV371" s="13" t="s">
        <v>88</v>
      </c>
      <c r="AW371" s="13" t="s">
        <v>34</v>
      </c>
      <c r="AX371" s="13" t="s">
        <v>78</v>
      </c>
      <c r="AY371" s="247" t="s">
        <v>132</v>
      </c>
    </row>
    <row r="372" s="13" customFormat="1">
      <c r="A372" s="13"/>
      <c r="B372" s="237"/>
      <c r="C372" s="238"/>
      <c r="D372" s="232" t="s">
        <v>143</v>
      </c>
      <c r="E372" s="239" t="s">
        <v>1</v>
      </c>
      <c r="F372" s="240" t="s">
        <v>473</v>
      </c>
      <c r="G372" s="238"/>
      <c r="H372" s="241">
        <v>85.765000000000001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143</v>
      </c>
      <c r="AU372" s="247" t="s">
        <v>88</v>
      </c>
      <c r="AV372" s="13" t="s">
        <v>88</v>
      </c>
      <c r="AW372" s="13" t="s">
        <v>34</v>
      </c>
      <c r="AX372" s="13" t="s">
        <v>78</v>
      </c>
      <c r="AY372" s="247" t="s">
        <v>132</v>
      </c>
    </row>
    <row r="373" s="13" customFormat="1">
      <c r="A373" s="13"/>
      <c r="B373" s="237"/>
      <c r="C373" s="238"/>
      <c r="D373" s="232" t="s">
        <v>143</v>
      </c>
      <c r="E373" s="239" t="s">
        <v>1</v>
      </c>
      <c r="F373" s="240" t="s">
        <v>474</v>
      </c>
      <c r="G373" s="238"/>
      <c r="H373" s="241">
        <v>53.122999999999998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143</v>
      </c>
      <c r="AU373" s="247" t="s">
        <v>88</v>
      </c>
      <c r="AV373" s="13" t="s">
        <v>88</v>
      </c>
      <c r="AW373" s="13" t="s">
        <v>34</v>
      </c>
      <c r="AX373" s="13" t="s">
        <v>78</v>
      </c>
      <c r="AY373" s="247" t="s">
        <v>132</v>
      </c>
    </row>
    <row r="374" s="14" customFormat="1">
      <c r="A374" s="14"/>
      <c r="B374" s="248"/>
      <c r="C374" s="249"/>
      <c r="D374" s="232" t="s">
        <v>143</v>
      </c>
      <c r="E374" s="250" t="s">
        <v>1</v>
      </c>
      <c r="F374" s="251" t="s">
        <v>146</v>
      </c>
      <c r="G374" s="249"/>
      <c r="H374" s="252">
        <v>149.19900000000001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143</v>
      </c>
      <c r="AU374" s="258" t="s">
        <v>88</v>
      </c>
      <c r="AV374" s="14" t="s">
        <v>139</v>
      </c>
      <c r="AW374" s="14" t="s">
        <v>34</v>
      </c>
      <c r="AX374" s="14" t="s">
        <v>86</v>
      </c>
      <c r="AY374" s="258" t="s">
        <v>132</v>
      </c>
    </row>
    <row r="375" s="2" customFormat="1" ht="24.15" customHeight="1">
      <c r="A375" s="39"/>
      <c r="B375" s="40"/>
      <c r="C375" s="219" t="s">
        <v>475</v>
      </c>
      <c r="D375" s="219" t="s">
        <v>134</v>
      </c>
      <c r="E375" s="220" t="s">
        <v>476</v>
      </c>
      <c r="F375" s="221" t="s">
        <v>477</v>
      </c>
      <c r="G375" s="222" t="s">
        <v>175</v>
      </c>
      <c r="H375" s="223">
        <v>596.79600000000005</v>
      </c>
      <c r="I375" s="224"/>
      <c r="J375" s="225">
        <f>ROUND(I375*H375,2)</f>
        <v>0</v>
      </c>
      <c r="K375" s="221" t="s">
        <v>138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139</v>
      </c>
      <c r="AT375" s="230" t="s">
        <v>134</v>
      </c>
      <c r="AU375" s="230" t="s">
        <v>88</v>
      </c>
      <c r="AY375" s="18" t="s">
        <v>132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86</v>
      </c>
      <c r="BK375" s="231">
        <f>ROUND(I375*H375,2)</f>
        <v>0</v>
      </c>
      <c r="BL375" s="18" t="s">
        <v>139</v>
      </c>
      <c r="BM375" s="230" t="s">
        <v>478</v>
      </c>
    </row>
    <row r="376" s="2" customFormat="1">
      <c r="A376" s="39"/>
      <c r="B376" s="40"/>
      <c r="C376" s="41"/>
      <c r="D376" s="232" t="s">
        <v>141</v>
      </c>
      <c r="E376" s="41"/>
      <c r="F376" s="233" t="s">
        <v>479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141</v>
      </c>
      <c r="AU376" s="18" t="s">
        <v>88</v>
      </c>
    </row>
    <row r="377" s="2" customFormat="1">
      <c r="A377" s="39"/>
      <c r="B377" s="40"/>
      <c r="C377" s="41"/>
      <c r="D377" s="232" t="s">
        <v>163</v>
      </c>
      <c r="E377" s="41"/>
      <c r="F377" s="259" t="s">
        <v>164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163</v>
      </c>
      <c r="AU377" s="18" t="s">
        <v>88</v>
      </c>
    </row>
    <row r="378" s="13" customFormat="1">
      <c r="A378" s="13"/>
      <c r="B378" s="237"/>
      <c r="C378" s="238"/>
      <c r="D378" s="232" t="s">
        <v>143</v>
      </c>
      <c r="E378" s="239" t="s">
        <v>1</v>
      </c>
      <c r="F378" s="240" t="s">
        <v>480</v>
      </c>
      <c r="G378" s="238"/>
      <c r="H378" s="241">
        <v>41.244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143</v>
      </c>
      <c r="AU378" s="247" t="s">
        <v>88</v>
      </c>
      <c r="AV378" s="13" t="s">
        <v>88</v>
      </c>
      <c r="AW378" s="13" t="s">
        <v>34</v>
      </c>
      <c r="AX378" s="13" t="s">
        <v>78</v>
      </c>
      <c r="AY378" s="247" t="s">
        <v>132</v>
      </c>
    </row>
    <row r="379" s="13" customFormat="1">
      <c r="A379" s="13"/>
      <c r="B379" s="237"/>
      <c r="C379" s="238"/>
      <c r="D379" s="232" t="s">
        <v>143</v>
      </c>
      <c r="E379" s="239" t="s">
        <v>1</v>
      </c>
      <c r="F379" s="240" t="s">
        <v>481</v>
      </c>
      <c r="G379" s="238"/>
      <c r="H379" s="241">
        <v>343.06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143</v>
      </c>
      <c r="AU379" s="247" t="s">
        <v>88</v>
      </c>
      <c r="AV379" s="13" t="s">
        <v>88</v>
      </c>
      <c r="AW379" s="13" t="s">
        <v>34</v>
      </c>
      <c r="AX379" s="13" t="s">
        <v>78</v>
      </c>
      <c r="AY379" s="247" t="s">
        <v>132</v>
      </c>
    </row>
    <row r="380" s="13" customFormat="1">
      <c r="A380" s="13"/>
      <c r="B380" s="237"/>
      <c r="C380" s="238"/>
      <c r="D380" s="232" t="s">
        <v>143</v>
      </c>
      <c r="E380" s="239" t="s">
        <v>1</v>
      </c>
      <c r="F380" s="240" t="s">
        <v>482</v>
      </c>
      <c r="G380" s="238"/>
      <c r="H380" s="241">
        <v>212.49199999999999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143</v>
      </c>
      <c r="AU380" s="247" t="s">
        <v>88</v>
      </c>
      <c r="AV380" s="13" t="s">
        <v>88</v>
      </c>
      <c r="AW380" s="13" t="s">
        <v>34</v>
      </c>
      <c r="AX380" s="13" t="s">
        <v>78</v>
      </c>
      <c r="AY380" s="247" t="s">
        <v>132</v>
      </c>
    </row>
    <row r="381" s="14" customFormat="1">
      <c r="A381" s="14"/>
      <c r="B381" s="248"/>
      <c r="C381" s="249"/>
      <c r="D381" s="232" t="s">
        <v>143</v>
      </c>
      <c r="E381" s="250" t="s">
        <v>1</v>
      </c>
      <c r="F381" s="251" t="s">
        <v>146</v>
      </c>
      <c r="G381" s="249"/>
      <c r="H381" s="252">
        <v>596.79600000000005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8" t="s">
        <v>143</v>
      </c>
      <c r="AU381" s="258" t="s">
        <v>88</v>
      </c>
      <c r="AV381" s="14" t="s">
        <v>139</v>
      </c>
      <c r="AW381" s="14" t="s">
        <v>34</v>
      </c>
      <c r="AX381" s="14" t="s">
        <v>86</v>
      </c>
      <c r="AY381" s="258" t="s">
        <v>132</v>
      </c>
    </row>
    <row r="382" s="2" customFormat="1" ht="37.8" customHeight="1">
      <c r="A382" s="39"/>
      <c r="B382" s="40"/>
      <c r="C382" s="219" t="s">
        <v>483</v>
      </c>
      <c r="D382" s="219" t="s">
        <v>134</v>
      </c>
      <c r="E382" s="220" t="s">
        <v>484</v>
      </c>
      <c r="F382" s="221" t="s">
        <v>485</v>
      </c>
      <c r="G382" s="222" t="s">
        <v>175</v>
      </c>
      <c r="H382" s="223">
        <v>85.765000000000001</v>
      </c>
      <c r="I382" s="224"/>
      <c r="J382" s="225">
        <f>ROUND(I382*H382,2)</f>
        <v>0</v>
      </c>
      <c r="K382" s="221" t="s">
        <v>138</v>
      </c>
      <c r="L382" s="45"/>
      <c r="M382" s="226" t="s">
        <v>1</v>
      </c>
      <c r="N382" s="227" t="s">
        <v>43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139</v>
      </c>
      <c r="AT382" s="230" t="s">
        <v>134</v>
      </c>
      <c r="AU382" s="230" t="s">
        <v>88</v>
      </c>
      <c r="AY382" s="18" t="s">
        <v>132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86</v>
      </c>
      <c r="BK382" s="231">
        <f>ROUND(I382*H382,2)</f>
        <v>0</v>
      </c>
      <c r="BL382" s="18" t="s">
        <v>139</v>
      </c>
      <c r="BM382" s="230" t="s">
        <v>486</v>
      </c>
    </row>
    <row r="383" s="2" customFormat="1">
      <c r="A383" s="39"/>
      <c r="B383" s="40"/>
      <c r="C383" s="41"/>
      <c r="D383" s="232" t="s">
        <v>141</v>
      </c>
      <c r="E383" s="41"/>
      <c r="F383" s="233" t="s">
        <v>487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141</v>
      </c>
      <c r="AU383" s="18" t="s">
        <v>88</v>
      </c>
    </row>
    <row r="384" s="13" customFormat="1">
      <c r="A384" s="13"/>
      <c r="B384" s="237"/>
      <c r="C384" s="238"/>
      <c r="D384" s="232" t="s">
        <v>143</v>
      </c>
      <c r="E384" s="239" t="s">
        <v>1</v>
      </c>
      <c r="F384" s="240" t="s">
        <v>473</v>
      </c>
      <c r="G384" s="238"/>
      <c r="H384" s="241">
        <v>85.765000000000001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143</v>
      </c>
      <c r="AU384" s="247" t="s">
        <v>88</v>
      </c>
      <c r="AV384" s="13" t="s">
        <v>88</v>
      </c>
      <c r="AW384" s="13" t="s">
        <v>34</v>
      </c>
      <c r="AX384" s="13" t="s">
        <v>78</v>
      </c>
      <c r="AY384" s="247" t="s">
        <v>132</v>
      </c>
    </row>
    <row r="385" s="14" customFormat="1">
      <c r="A385" s="14"/>
      <c r="B385" s="248"/>
      <c r="C385" s="249"/>
      <c r="D385" s="232" t="s">
        <v>143</v>
      </c>
      <c r="E385" s="250" t="s">
        <v>1</v>
      </c>
      <c r="F385" s="251" t="s">
        <v>146</v>
      </c>
      <c r="G385" s="249"/>
      <c r="H385" s="252">
        <v>85.765000000000001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143</v>
      </c>
      <c r="AU385" s="258" t="s">
        <v>88</v>
      </c>
      <c r="AV385" s="14" t="s">
        <v>139</v>
      </c>
      <c r="AW385" s="14" t="s">
        <v>34</v>
      </c>
      <c r="AX385" s="14" t="s">
        <v>86</v>
      </c>
      <c r="AY385" s="258" t="s">
        <v>132</v>
      </c>
    </row>
    <row r="386" s="2" customFormat="1" ht="33" customHeight="1">
      <c r="A386" s="39"/>
      <c r="B386" s="40"/>
      <c r="C386" s="219" t="s">
        <v>488</v>
      </c>
      <c r="D386" s="219" t="s">
        <v>134</v>
      </c>
      <c r="E386" s="220" t="s">
        <v>489</v>
      </c>
      <c r="F386" s="221" t="s">
        <v>490</v>
      </c>
      <c r="G386" s="222" t="s">
        <v>175</v>
      </c>
      <c r="H386" s="223">
        <v>53.122999999999998</v>
      </c>
      <c r="I386" s="224"/>
      <c r="J386" s="225">
        <f>ROUND(I386*H386,2)</f>
        <v>0</v>
      </c>
      <c r="K386" s="221" t="s">
        <v>138</v>
      </c>
      <c r="L386" s="45"/>
      <c r="M386" s="226" t="s">
        <v>1</v>
      </c>
      <c r="N386" s="227" t="s">
        <v>43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139</v>
      </c>
      <c r="AT386" s="230" t="s">
        <v>134</v>
      </c>
      <c r="AU386" s="230" t="s">
        <v>88</v>
      </c>
      <c r="AY386" s="18" t="s">
        <v>132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86</v>
      </c>
      <c r="BK386" s="231">
        <f>ROUND(I386*H386,2)</f>
        <v>0</v>
      </c>
      <c r="BL386" s="18" t="s">
        <v>139</v>
      </c>
      <c r="BM386" s="230" t="s">
        <v>491</v>
      </c>
    </row>
    <row r="387" s="2" customFormat="1">
      <c r="A387" s="39"/>
      <c r="B387" s="40"/>
      <c r="C387" s="41"/>
      <c r="D387" s="232" t="s">
        <v>141</v>
      </c>
      <c r="E387" s="41"/>
      <c r="F387" s="233" t="s">
        <v>492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141</v>
      </c>
      <c r="AU387" s="18" t="s">
        <v>88</v>
      </c>
    </row>
    <row r="388" s="13" customFormat="1">
      <c r="A388" s="13"/>
      <c r="B388" s="237"/>
      <c r="C388" s="238"/>
      <c r="D388" s="232" t="s">
        <v>143</v>
      </c>
      <c r="E388" s="239" t="s">
        <v>1</v>
      </c>
      <c r="F388" s="240" t="s">
        <v>474</v>
      </c>
      <c r="G388" s="238"/>
      <c r="H388" s="241">
        <v>53.122999999999998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143</v>
      </c>
      <c r="AU388" s="247" t="s">
        <v>88</v>
      </c>
      <c r="AV388" s="13" t="s">
        <v>88</v>
      </c>
      <c r="AW388" s="13" t="s">
        <v>34</v>
      </c>
      <c r="AX388" s="13" t="s">
        <v>78</v>
      </c>
      <c r="AY388" s="247" t="s">
        <v>132</v>
      </c>
    </row>
    <row r="389" s="14" customFormat="1">
      <c r="A389" s="14"/>
      <c r="B389" s="248"/>
      <c r="C389" s="249"/>
      <c r="D389" s="232" t="s">
        <v>143</v>
      </c>
      <c r="E389" s="250" t="s">
        <v>1</v>
      </c>
      <c r="F389" s="251" t="s">
        <v>146</v>
      </c>
      <c r="G389" s="249"/>
      <c r="H389" s="252">
        <v>53.122999999999998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8" t="s">
        <v>143</v>
      </c>
      <c r="AU389" s="258" t="s">
        <v>88</v>
      </c>
      <c r="AV389" s="14" t="s">
        <v>139</v>
      </c>
      <c r="AW389" s="14" t="s">
        <v>34</v>
      </c>
      <c r="AX389" s="14" t="s">
        <v>86</v>
      </c>
      <c r="AY389" s="258" t="s">
        <v>132</v>
      </c>
    </row>
    <row r="390" s="2" customFormat="1" ht="44.25" customHeight="1">
      <c r="A390" s="39"/>
      <c r="B390" s="40"/>
      <c r="C390" s="219" t="s">
        <v>493</v>
      </c>
      <c r="D390" s="219" t="s">
        <v>134</v>
      </c>
      <c r="E390" s="220" t="s">
        <v>494</v>
      </c>
      <c r="F390" s="221" t="s">
        <v>495</v>
      </c>
      <c r="G390" s="222" t="s">
        <v>175</v>
      </c>
      <c r="H390" s="223">
        <v>10.311</v>
      </c>
      <c r="I390" s="224"/>
      <c r="J390" s="225">
        <f>ROUND(I390*H390,2)</f>
        <v>0</v>
      </c>
      <c r="K390" s="221" t="s">
        <v>138</v>
      </c>
      <c r="L390" s="45"/>
      <c r="M390" s="226" t="s">
        <v>1</v>
      </c>
      <c r="N390" s="227" t="s">
        <v>43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139</v>
      </c>
      <c r="AT390" s="230" t="s">
        <v>134</v>
      </c>
      <c r="AU390" s="230" t="s">
        <v>88</v>
      </c>
      <c r="AY390" s="18" t="s">
        <v>132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86</v>
      </c>
      <c r="BK390" s="231">
        <f>ROUND(I390*H390,2)</f>
        <v>0</v>
      </c>
      <c r="BL390" s="18" t="s">
        <v>139</v>
      </c>
      <c r="BM390" s="230" t="s">
        <v>496</v>
      </c>
    </row>
    <row r="391" s="2" customFormat="1">
      <c r="A391" s="39"/>
      <c r="B391" s="40"/>
      <c r="C391" s="41"/>
      <c r="D391" s="232" t="s">
        <v>141</v>
      </c>
      <c r="E391" s="41"/>
      <c r="F391" s="233" t="s">
        <v>177</v>
      </c>
      <c r="G391" s="41"/>
      <c r="H391" s="41"/>
      <c r="I391" s="234"/>
      <c r="J391" s="41"/>
      <c r="K391" s="41"/>
      <c r="L391" s="45"/>
      <c r="M391" s="235"/>
      <c r="N391" s="23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141</v>
      </c>
      <c r="AU391" s="18" t="s">
        <v>88</v>
      </c>
    </row>
    <row r="392" s="13" customFormat="1">
      <c r="A392" s="13"/>
      <c r="B392" s="237"/>
      <c r="C392" s="238"/>
      <c r="D392" s="232" t="s">
        <v>143</v>
      </c>
      <c r="E392" s="239" t="s">
        <v>1</v>
      </c>
      <c r="F392" s="240" t="s">
        <v>472</v>
      </c>
      <c r="G392" s="238"/>
      <c r="H392" s="241">
        <v>10.311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143</v>
      </c>
      <c r="AU392" s="247" t="s">
        <v>88</v>
      </c>
      <c r="AV392" s="13" t="s">
        <v>88</v>
      </c>
      <c r="AW392" s="13" t="s">
        <v>34</v>
      </c>
      <c r="AX392" s="13" t="s">
        <v>78</v>
      </c>
      <c r="AY392" s="247" t="s">
        <v>132</v>
      </c>
    </row>
    <row r="393" s="14" customFormat="1">
      <c r="A393" s="14"/>
      <c r="B393" s="248"/>
      <c r="C393" s="249"/>
      <c r="D393" s="232" t="s">
        <v>143</v>
      </c>
      <c r="E393" s="250" t="s">
        <v>1</v>
      </c>
      <c r="F393" s="251" t="s">
        <v>146</v>
      </c>
      <c r="G393" s="249"/>
      <c r="H393" s="252">
        <v>10.311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143</v>
      </c>
      <c r="AU393" s="258" t="s">
        <v>88</v>
      </c>
      <c r="AV393" s="14" t="s">
        <v>139</v>
      </c>
      <c r="AW393" s="14" t="s">
        <v>34</v>
      </c>
      <c r="AX393" s="14" t="s">
        <v>86</v>
      </c>
      <c r="AY393" s="258" t="s">
        <v>132</v>
      </c>
    </row>
    <row r="394" s="12" customFormat="1" ht="22.8" customHeight="1">
      <c r="A394" s="12"/>
      <c r="B394" s="203"/>
      <c r="C394" s="204"/>
      <c r="D394" s="205" t="s">
        <v>77</v>
      </c>
      <c r="E394" s="217" t="s">
        <v>497</v>
      </c>
      <c r="F394" s="217" t="s">
        <v>498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SUM(P395:P396)</f>
        <v>0</v>
      </c>
      <c r="Q394" s="211"/>
      <c r="R394" s="212">
        <f>SUM(R395:R396)</f>
        <v>0</v>
      </c>
      <c r="S394" s="211"/>
      <c r="T394" s="213">
        <f>SUM(T395:T396)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86</v>
      </c>
      <c r="AT394" s="215" t="s">
        <v>77</v>
      </c>
      <c r="AU394" s="215" t="s">
        <v>86</v>
      </c>
      <c r="AY394" s="214" t="s">
        <v>132</v>
      </c>
      <c r="BK394" s="216">
        <f>SUM(BK395:BK396)</f>
        <v>0</v>
      </c>
    </row>
    <row r="395" s="2" customFormat="1" ht="24.15" customHeight="1">
      <c r="A395" s="39"/>
      <c r="B395" s="40"/>
      <c r="C395" s="219" t="s">
        <v>499</v>
      </c>
      <c r="D395" s="219" t="s">
        <v>134</v>
      </c>
      <c r="E395" s="220" t="s">
        <v>500</v>
      </c>
      <c r="F395" s="221" t="s">
        <v>501</v>
      </c>
      <c r="G395" s="222" t="s">
        <v>175</v>
      </c>
      <c r="H395" s="223">
        <v>238.15000000000001</v>
      </c>
      <c r="I395" s="224"/>
      <c r="J395" s="225">
        <f>ROUND(I395*H395,2)</f>
        <v>0</v>
      </c>
      <c r="K395" s="221" t="s">
        <v>138</v>
      </c>
      <c r="L395" s="45"/>
      <c r="M395" s="226" t="s">
        <v>1</v>
      </c>
      <c r="N395" s="227" t="s">
        <v>43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139</v>
      </c>
      <c r="AT395" s="230" t="s">
        <v>134</v>
      </c>
      <c r="AU395" s="230" t="s">
        <v>88</v>
      </c>
      <c r="AY395" s="18" t="s">
        <v>132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86</v>
      </c>
      <c r="BK395" s="231">
        <f>ROUND(I395*H395,2)</f>
        <v>0</v>
      </c>
      <c r="BL395" s="18" t="s">
        <v>139</v>
      </c>
      <c r="BM395" s="230" t="s">
        <v>502</v>
      </c>
    </row>
    <row r="396" s="2" customFormat="1">
      <c r="A396" s="39"/>
      <c r="B396" s="40"/>
      <c r="C396" s="41"/>
      <c r="D396" s="232" t="s">
        <v>141</v>
      </c>
      <c r="E396" s="41"/>
      <c r="F396" s="233" t="s">
        <v>503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141</v>
      </c>
      <c r="AU396" s="18" t="s">
        <v>88</v>
      </c>
    </row>
    <row r="397" s="12" customFormat="1" ht="25.92" customHeight="1">
      <c r="A397" s="12"/>
      <c r="B397" s="203"/>
      <c r="C397" s="204"/>
      <c r="D397" s="205" t="s">
        <v>77</v>
      </c>
      <c r="E397" s="206" t="s">
        <v>504</v>
      </c>
      <c r="F397" s="206" t="s">
        <v>505</v>
      </c>
      <c r="G397" s="204"/>
      <c r="H397" s="204"/>
      <c r="I397" s="207"/>
      <c r="J397" s="208">
        <f>BK397</f>
        <v>0</v>
      </c>
      <c r="K397" s="204"/>
      <c r="L397" s="209"/>
      <c r="M397" s="210"/>
      <c r="N397" s="211"/>
      <c r="O397" s="211"/>
      <c r="P397" s="212">
        <f>P398+P404</f>
        <v>0</v>
      </c>
      <c r="Q397" s="211"/>
      <c r="R397" s="212">
        <f>R398+R404</f>
        <v>0.050812999999999997</v>
      </c>
      <c r="S397" s="211"/>
      <c r="T397" s="213">
        <f>T398+T404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4" t="s">
        <v>88</v>
      </c>
      <c r="AT397" s="215" t="s">
        <v>77</v>
      </c>
      <c r="AU397" s="215" t="s">
        <v>78</v>
      </c>
      <c r="AY397" s="214" t="s">
        <v>132</v>
      </c>
      <c r="BK397" s="216">
        <f>BK398+BK404</f>
        <v>0</v>
      </c>
    </row>
    <row r="398" s="12" customFormat="1" ht="22.8" customHeight="1">
      <c r="A398" s="12"/>
      <c r="B398" s="203"/>
      <c r="C398" s="204"/>
      <c r="D398" s="205" t="s">
        <v>77</v>
      </c>
      <c r="E398" s="217" t="s">
        <v>506</v>
      </c>
      <c r="F398" s="217" t="s">
        <v>507</v>
      </c>
      <c r="G398" s="204"/>
      <c r="H398" s="204"/>
      <c r="I398" s="207"/>
      <c r="J398" s="218">
        <f>BK398</f>
        <v>0</v>
      </c>
      <c r="K398" s="204"/>
      <c r="L398" s="209"/>
      <c r="M398" s="210"/>
      <c r="N398" s="211"/>
      <c r="O398" s="211"/>
      <c r="P398" s="212">
        <f>SUM(P399:P403)</f>
        <v>0</v>
      </c>
      <c r="Q398" s="211"/>
      <c r="R398" s="212">
        <f>SUM(R399:R403)</f>
        <v>0.050532999999999995</v>
      </c>
      <c r="S398" s="211"/>
      <c r="T398" s="213">
        <f>SUM(T399:T403)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4" t="s">
        <v>88</v>
      </c>
      <c r="AT398" s="215" t="s">
        <v>77</v>
      </c>
      <c r="AU398" s="215" t="s">
        <v>86</v>
      </c>
      <c r="AY398" s="214" t="s">
        <v>132</v>
      </c>
      <c r="BK398" s="216">
        <f>SUM(BK399:BK403)</f>
        <v>0</v>
      </c>
    </row>
    <row r="399" s="2" customFormat="1" ht="24.15" customHeight="1">
      <c r="A399" s="39"/>
      <c r="B399" s="40"/>
      <c r="C399" s="219" t="s">
        <v>508</v>
      </c>
      <c r="D399" s="219" t="s">
        <v>134</v>
      </c>
      <c r="E399" s="220" t="s">
        <v>509</v>
      </c>
      <c r="F399" s="221" t="s">
        <v>510</v>
      </c>
      <c r="G399" s="222" t="s">
        <v>137</v>
      </c>
      <c r="H399" s="223">
        <v>144.38</v>
      </c>
      <c r="I399" s="224"/>
      <c r="J399" s="225">
        <f>ROUND(I399*H399,2)</f>
        <v>0</v>
      </c>
      <c r="K399" s="221" t="s">
        <v>138</v>
      </c>
      <c r="L399" s="45"/>
      <c r="M399" s="226" t="s">
        <v>1</v>
      </c>
      <c r="N399" s="227" t="s">
        <v>43</v>
      </c>
      <c r="O399" s="92"/>
      <c r="P399" s="228">
        <f>O399*H399</f>
        <v>0</v>
      </c>
      <c r="Q399" s="228">
        <v>0.00035</v>
      </c>
      <c r="R399" s="228">
        <f>Q399*H399</f>
        <v>0.050532999999999995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240</v>
      </c>
      <c r="AT399" s="230" t="s">
        <v>134</v>
      </c>
      <c r="AU399" s="230" t="s">
        <v>88</v>
      </c>
      <c r="AY399" s="18" t="s">
        <v>132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86</v>
      </c>
      <c r="BK399" s="231">
        <f>ROUND(I399*H399,2)</f>
        <v>0</v>
      </c>
      <c r="BL399" s="18" t="s">
        <v>240</v>
      </c>
      <c r="BM399" s="230" t="s">
        <v>511</v>
      </c>
    </row>
    <row r="400" s="2" customFormat="1">
      <c r="A400" s="39"/>
      <c r="B400" s="40"/>
      <c r="C400" s="41"/>
      <c r="D400" s="232" t="s">
        <v>141</v>
      </c>
      <c r="E400" s="41"/>
      <c r="F400" s="233" t="s">
        <v>512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141</v>
      </c>
      <c r="AU400" s="18" t="s">
        <v>88</v>
      </c>
    </row>
    <row r="401" s="13" customFormat="1">
      <c r="A401" s="13"/>
      <c r="B401" s="237"/>
      <c r="C401" s="238"/>
      <c r="D401" s="232" t="s">
        <v>143</v>
      </c>
      <c r="E401" s="239" t="s">
        <v>1</v>
      </c>
      <c r="F401" s="240" t="s">
        <v>513</v>
      </c>
      <c r="G401" s="238"/>
      <c r="H401" s="241">
        <v>144.38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143</v>
      </c>
      <c r="AU401" s="247" t="s">
        <v>88</v>
      </c>
      <c r="AV401" s="13" t="s">
        <v>88</v>
      </c>
      <c r="AW401" s="13" t="s">
        <v>34</v>
      </c>
      <c r="AX401" s="13" t="s">
        <v>86</v>
      </c>
      <c r="AY401" s="247" t="s">
        <v>132</v>
      </c>
    </row>
    <row r="402" s="2" customFormat="1" ht="24.15" customHeight="1">
      <c r="A402" s="39"/>
      <c r="B402" s="40"/>
      <c r="C402" s="219" t="s">
        <v>514</v>
      </c>
      <c r="D402" s="219" t="s">
        <v>134</v>
      </c>
      <c r="E402" s="220" t="s">
        <v>515</v>
      </c>
      <c r="F402" s="221" t="s">
        <v>516</v>
      </c>
      <c r="G402" s="222" t="s">
        <v>175</v>
      </c>
      <c r="H402" s="223">
        <v>0.050999999999999997</v>
      </c>
      <c r="I402" s="224"/>
      <c r="J402" s="225">
        <f>ROUND(I402*H402,2)</f>
        <v>0</v>
      </c>
      <c r="K402" s="221" t="s">
        <v>138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240</v>
      </c>
      <c r="AT402" s="230" t="s">
        <v>134</v>
      </c>
      <c r="AU402" s="230" t="s">
        <v>88</v>
      </c>
      <c r="AY402" s="18" t="s">
        <v>132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240</v>
      </c>
      <c r="BM402" s="230" t="s">
        <v>517</v>
      </c>
    </row>
    <row r="403" s="2" customFormat="1">
      <c r="A403" s="39"/>
      <c r="B403" s="40"/>
      <c r="C403" s="41"/>
      <c r="D403" s="232" t="s">
        <v>141</v>
      </c>
      <c r="E403" s="41"/>
      <c r="F403" s="233" t="s">
        <v>518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141</v>
      </c>
      <c r="AU403" s="18" t="s">
        <v>88</v>
      </c>
    </row>
    <row r="404" s="12" customFormat="1" ht="22.8" customHeight="1">
      <c r="A404" s="12"/>
      <c r="B404" s="203"/>
      <c r="C404" s="204"/>
      <c r="D404" s="205" t="s">
        <v>77</v>
      </c>
      <c r="E404" s="217" t="s">
        <v>519</v>
      </c>
      <c r="F404" s="217" t="s">
        <v>520</v>
      </c>
      <c r="G404" s="204"/>
      <c r="H404" s="204"/>
      <c r="I404" s="207"/>
      <c r="J404" s="218">
        <f>BK404</f>
        <v>0</v>
      </c>
      <c r="K404" s="204"/>
      <c r="L404" s="209"/>
      <c r="M404" s="210"/>
      <c r="N404" s="211"/>
      <c r="O404" s="211"/>
      <c r="P404" s="212">
        <f>SUM(P405:P408)</f>
        <v>0</v>
      </c>
      <c r="Q404" s="211"/>
      <c r="R404" s="212">
        <f>SUM(R405:R408)</f>
        <v>0.00027999999999999998</v>
      </c>
      <c r="S404" s="211"/>
      <c r="T404" s="213">
        <f>SUM(T405:T408)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88</v>
      </c>
      <c r="AT404" s="215" t="s">
        <v>77</v>
      </c>
      <c r="AU404" s="215" t="s">
        <v>86</v>
      </c>
      <c r="AY404" s="214" t="s">
        <v>132</v>
      </c>
      <c r="BK404" s="216">
        <f>SUM(BK405:BK408)</f>
        <v>0</v>
      </c>
    </row>
    <row r="405" s="2" customFormat="1" ht="24.15" customHeight="1">
      <c r="A405" s="39"/>
      <c r="B405" s="40"/>
      <c r="C405" s="219" t="s">
        <v>521</v>
      </c>
      <c r="D405" s="219" t="s">
        <v>134</v>
      </c>
      <c r="E405" s="220" t="s">
        <v>522</v>
      </c>
      <c r="F405" s="221" t="s">
        <v>523</v>
      </c>
      <c r="G405" s="222" t="s">
        <v>400</v>
      </c>
      <c r="H405" s="223">
        <v>1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0.00027999999999999998</v>
      </c>
      <c r="R405" s="228">
        <f>Q405*H405</f>
        <v>0.00027999999999999998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240</v>
      </c>
      <c r="AT405" s="230" t="s">
        <v>134</v>
      </c>
      <c r="AU405" s="230" t="s">
        <v>88</v>
      </c>
      <c r="AY405" s="18" t="s">
        <v>132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240</v>
      </c>
      <c r="BM405" s="230" t="s">
        <v>524</v>
      </c>
    </row>
    <row r="406" s="2" customFormat="1">
      <c r="A406" s="39"/>
      <c r="B406" s="40"/>
      <c r="C406" s="41"/>
      <c r="D406" s="232" t="s">
        <v>141</v>
      </c>
      <c r="E406" s="41"/>
      <c r="F406" s="233" t="s">
        <v>525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141</v>
      </c>
      <c r="AU406" s="18" t="s">
        <v>88</v>
      </c>
    </row>
    <row r="407" s="2" customFormat="1">
      <c r="A407" s="39"/>
      <c r="B407" s="40"/>
      <c r="C407" s="41"/>
      <c r="D407" s="232" t="s">
        <v>163</v>
      </c>
      <c r="E407" s="41"/>
      <c r="F407" s="259" t="s">
        <v>526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163</v>
      </c>
      <c r="AU407" s="18" t="s">
        <v>88</v>
      </c>
    </row>
    <row r="408" s="13" customFormat="1">
      <c r="A408" s="13"/>
      <c r="B408" s="237"/>
      <c r="C408" s="238"/>
      <c r="D408" s="232" t="s">
        <v>143</v>
      </c>
      <c r="E408" s="239" t="s">
        <v>1</v>
      </c>
      <c r="F408" s="240" t="s">
        <v>86</v>
      </c>
      <c r="G408" s="238"/>
      <c r="H408" s="241">
        <v>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143</v>
      </c>
      <c r="AU408" s="247" t="s">
        <v>88</v>
      </c>
      <c r="AV408" s="13" t="s">
        <v>88</v>
      </c>
      <c r="AW408" s="13" t="s">
        <v>34</v>
      </c>
      <c r="AX408" s="13" t="s">
        <v>86</v>
      </c>
      <c r="AY408" s="247" t="s">
        <v>132</v>
      </c>
    </row>
    <row r="409" s="12" customFormat="1" ht="25.92" customHeight="1">
      <c r="A409" s="12"/>
      <c r="B409" s="203"/>
      <c r="C409" s="204"/>
      <c r="D409" s="205" t="s">
        <v>77</v>
      </c>
      <c r="E409" s="206" t="s">
        <v>228</v>
      </c>
      <c r="F409" s="206" t="s">
        <v>527</v>
      </c>
      <c r="G409" s="204"/>
      <c r="H409" s="204"/>
      <c r="I409" s="207"/>
      <c r="J409" s="208">
        <f>BK409</f>
        <v>0</v>
      </c>
      <c r="K409" s="204"/>
      <c r="L409" s="209"/>
      <c r="M409" s="210"/>
      <c r="N409" s="211"/>
      <c r="O409" s="211"/>
      <c r="P409" s="212">
        <f>P410</f>
        <v>0</v>
      </c>
      <c r="Q409" s="211"/>
      <c r="R409" s="212">
        <f>R410</f>
        <v>0.071373119999999998</v>
      </c>
      <c r="S409" s="211"/>
      <c r="T409" s="213">
        <f>T410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4" t="s">
        <v>153</v>
      </c>
      <c r="AT409" s="215" t="s">
        <v>77</v>
      </c>
      <c r="AU409" s="215" t="s">
        <v>78</v>
      </c>
      <c r="AY409" s="214" t="s">
        <v>132</v>
      </c>
      <c r="BK409" s="216">
        <f>BK410</f>
        <v>0</v>
      </c>
    </row>
    <row r="410" s="12" customFormat="1" ht="22.8" customHeight="1">
      <c r="A410" s="12"/>
      <c r="B410" s="203"/>
      <c r="C410" s="204"/>
      <c r="D410" s="205" t="s">
        <v>77</v>
      </c>
      <c r="E410" s="217" t="s">
        <v>528</v>
      </c>
      <c r="F410" s="217" t="s">
        <v>529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SUM(P411:P424)</f>
        <v>0</v>
      </c>
      <c r="Q410" s="211"/>
      <c r="R410" s="212">
        <f>SUM(R411:R424)</f>
        <v>0.071373119999999998</v>
      </c>
      <c r="S410" s="211"/>
      <c r="T410" s="213">
        <f>SUM(T411:T424)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153</v>
      </c>
      <c r="AT410" s="215" t="s">
        <v>77</v>
      </c>
      <c r="AU410" s="215" t="s">
        <v>86</v>
      </c>
      <c r="AY410" s="214" t="s">
        <v>132</v>
      </c>
      <c r="BK410" s="216">
        <f>SUM(BK411:BK424)</f>
        <v>0</v>
      </c>
    </row>
    <row r="411" s="2" customFormat="1" ht="24.15" customHeight="1">
      <c r="A411" s="39"/>
      <c r="B411" s="40"/>
      <c r="C411" s="219" t="s">
        <v>530</v>
      </c>
      <c r="D411" s="219" t="s">
        <v>134</v>
      </c>
      <c r="E411" s="220" t="s">
        <v>531</v>
      </c>
      <c r="F411" s="221" t="s">
        <v>532</v>
      </c>
      <c r="G411" s="222" t="s">
        <v>307</v>
      </c>
      <c r="H411" s="223">
        <v>89.709999999999994</v>
      </c>
      <c r="I411" s="224"/>
      <c r="J411" s="225">
        <f>ROUND(I411*H411,2)</f>
        <v>0</v>
      </c>
      <c r="K411" s="221" t="s">
        <v>138</v>
      </c>
      <c r="L411" s="45"/>
      <c r="M411" s="226" t="s">
        <v>1</v>
      </c>
      <c r="N411" s="227" t="s">
        <v>43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393</v>
      </c>
      <c r="AT411" s="230" t="s">
        <v>134</v>
      </c>
      <c r="AU411" s="230" t="s">
        <v>88</v>
      </c>
      <c r="AY411" s="18" t="s">
        <v>132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86</v>
      </c>
      <c r="BK411" s="231">
        <f>ROUND(I411*H411,2)</f>
        <v>0</v>
      </c>
      <c r="BL411" s="18" t="s">
        <v>393</v>
      </c>
      <c r="BM411" s="230" t="s">
        <v>533</v>
      </c>
    </row>
    <row r="412" s="2" customFormat="1">
      <c r="A412" s="39"/>
      <c r="B412" s="40"/>
      <c r="C412" s="41"/>
      <c r="D412" s="232" t="s">
        <v>141</v>
      </c>
      <c r="E412" s="41"/>
      <c r="F412" s="233" t="s">
        <v>534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141</v>
      </c>
      <c r="AU412" s="18" t="s">
        <v>88</v>
      </c>
    </row>
    <row r="413" s="15" customFormat="1">
      <c r="A413" s="15"/>
      <c r="B413" s="260"/>
      <c r="C413" s="261"/>
      <c r="D413" s="232" t="s">
        <v>143</v>
      </c>
      <c r="E413" s="262" t="s">
        <v>1</v>
      </c>
      <c r="F413" s="263" t="s">
        <v>535</v>
      </c>
      <c r="G413" s="261"/>
      <c r="H413" s="262" t="s">
        <v>1</v>
      </c>
      <c r="I413" s="264"/>
      <c r="J413" s="261"/>
      <c r="K413" s="261"/>
      <c r="L413" s="265"/>
      <c r="M413" s="266"/>
      <c r="N413" s="267"/>
      <c r="O413" s="267"/>
      <c r="P413" s="267"/>
      <c r="Q413" s="267"/>
      <c r="R413" s="267"/>
      <c r="S413" s="267"/>
      <c r="T413" s="26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9" t="s">
        <v>143</v>
      </c>
      <c r="AU413" s="269" t="s">
        <v>88</v>
      </c>
      <c r="AV413" s="15" t="s">
        <v>86</v>
      </c>
      <c r="AW413" s="15" t="s">
        <v>34</v>
      </c>
      <c r="AX413" s="15" t="s">
        <v>78</v>
      </c>
      <c r="AY413" s="269" t="s">
        <v>132</v>
      </c>
    </row>
    <row r="414" s="13" customFormat="1">
      <c r="A414" s="13"/>
      <c r="B414" s="237"/>
      <c r="C414" s="238"/>
      <c r="D414" s="232" t="s">
        <v>143</v>
      </c>
      <c r="E414" s="239" t="s">
        <v>1</v>
      </c>
      <c r="F414" s="240" t="s">
        <v>536</v>
      </c>
      <c r="G414" s="238"/>
      <c r="H414" s="241">
        <v>89.709999999999994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143</v>
      </c>
      <c r="AU414" s="247" t="s">
        <v>88</v>
      </c>
      <c r="AV414" s="13" t="s">
        <v>88</v>
      </c>
      <c r="AW414" s="13" t="s">
        <v>34</v>
      </c>
      <c r="AX414" s="13" t="s">
        <v>86</v>
      </c>
      <c r="AY414" s="247" t="s">
        <v>132</v>
      </c>
    </row>
    <row r="415" s="2" customFormat="1" ht="24.15" customHeight="1">
      <c r="A415" s="39"/>
      <c r="B415" s="40"/>
      <c r="C415" s="219" t="s">
        <v>537</v>
      </c>
      <c r="D415" s="219" t="s">
        <v>134</v>
      </c>
      <c r="E415" s="220" t="s">
        <v>538</v>
      </c>
      <c r="F415" s="221" t="s">
        <v>539</v>
      </c>
      <c r="G415" s="222" t="s">
        <v>307</v>
      </c>
      <c r="H415" s="223">
        <v>89.709999999999994</v>
      </c>
      <c r="I415" s="224"/>
      <c r="J415" s="225">
        <f>ROUND(I415*H415,2)</f>
        <v>0</v>
      </c>
      <c r="K415" s="221" t="s">
        <v>138</v>
      </c>
      <c r="L415" s="45"/>
      <c r="M415" s="226" t="s">
        <v>1</v>
      </c>
      <c r="N415" s="227" t="s">
        <v>43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393</v>
      </c>
      <c r="AT415" s="230" t="s">
        <v>134</v>
      </c>
      <c r="AU415" s="230" t="s">
        <v>88</v>
      </c>
      <c r="AY415" s="18" t="s">
        <v>132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86</v>
      </c>
      <c r="BK415" s="231">
        <f>ROUND(I415*H415,2)</f>
        <v>0</v>
      </c>
      <c r="BL415" s="18" t="s">
        <v>393</v>
      </c>
      <c r="BM415" s="230" t="s">
        <v>540</v>
      </c>
    </row>
    <row r="416" s="2" customFormat="1">
      <c r="A416" s="39"/>
      <c r="B416" s="40"/>
      <c r="C416" s="41"/>
      <c r="D416" s="232" t="s">
        <v>141</v>
      </c>
      <c r="E416" s="41"/>
      <c r="F416" s="233" t="s">
        <v>541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141</v>
      </c>
      <c r="AU416" s="18" t="s">
        <v>88</v>
      </c>
    </row>
    <row r="417" s="13" customFormat="1">
      <c r="A417" s="13"/>
      <c r="B417" s="237"/>
      <c r="C417" s="238"/>
      <c r="D417" s="232" t="s">
        <v>143</v>
      </c>
      <c r="E417" s="239" t="s">
        <v>1</v>
      </c>
      <c r="F417" s="240" t="s">
        <v>542</v>
      </c>
      <c r="G417" s="238"/>
      <c r="H417" s="241">
        <v>89.709999999999994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143</v>
      </c>
      <c r="AU417" s="247" t="s">
        <v>88</v>
      </c>
      <c r="AV417" s="13" t="s">
        <v>88</v>
      </c>
      <c r="AW417" s="13" t="s">
        <v>34</v>
      </c>
      <c r="AX417" s="13" t="s">
        <v>86</v>
      </c>
      <c r="AY417" s="247" t="s">
        <v>132</v>
      </c>
    </row>
    <row r="418" s="2" customFormat="1" ht="24.15" customHeight="1">
      <c r="A418" s="39"/>
      <c r="B418" s="40"/>
      <c r="C418" s="270" t="s">
        <v>543</v>
      </c>
      <c r="D418" s="270" t="s">
        <v>228</v>
      </c>
      <c r="E418" s="271" t="s">
        <v>544</v>
      </c>
      <c r="F418" s="272" t="s">
        <v>545</v>
      </c>
      <c r="G418" s="273" t="s">
        <v>307</v>
      </c>
      <c r="H418" s="274">
        <v>91.504000000000005</v>
      </c>
      <c r="I418" s="275"/>
      <c r="J418" s="276">
        <f>ROUND(I418*H418,2)</f>
        <v>0</v>
      </c>
      <c r="K418" s="272" t="s">
        <v>138</v>
      </c>
      <c r="L418" s="277"/>
      <c r="M418" s="278" t="s">
        <v>1</v>
      </c>
      <c r="N418" s="279" t="s">
        <v>43</v>
      </c>
      <c r="O418" s="92"/>
      <c r="P418" s="228">
        <f>O418*H418</f>
        <v>0</v>
      </c>
      <c r="Q418" s="228">
        <v>0.00077999999999999999</v>
      </c>
      <c r="R418" s="228">
        <f>Q418*H418</f>
        <v>0.071373119999999998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546</v>
      </c>
      <c r="AT418" s="230" t="s">
        <v>228</v>
      </c>
      <c r="AU418" s="230" t="s">
        <v>88</v>
      </c>
      <c r="AY418" s="18" t="s">
        <v>132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546</v>
      </c>
      <c r="BM418" s="230" t="s">
        <v>547</v>
      </c>
    </row>
    <row r="419" s="2" customFormat="1">
      <c r="A419" s="39"/>
      <c r="B419" s="40"/>
      <c r="C419" s="41"/>
      <c r="D419" s="232" t="s">
        <v>141</v>
      </c>
      <c r="E419" s="41"/>
      <c r="F419" s="233" t="s">
        <v>545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141</v>
      </c>
      <c r="AU419" s="18" t="s">
        <v>88</v>
      </c>
    </row>
    <row r="420" s="13" customFormat="1">
      <c r="A420" s="13"/>
      <c r="B420" s="237"/>
      <c r="C420" s="238"/>
      <c r="D420" s="232" t="s">
        <v>143</v>
      </c>
      <c r="E420" s="239" t="s">
        <v>1</v>
      </c>
      <c r="F420" s="240" t="s">
        <v>536</v>
      </c>
      <c r="G420" s="238"/>
      <c r="H420" s="241">
        <v>89.709999999999994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143</v>
      </c>
      <c r="AU420" s="247" t="s">
        <v>88</v>
      </c>
      <c r="AV420" s="13" t="s">
        <v>88</v>
      </c>
      <c r="AW420" s="13" t="s">
        <v>34</v>
      </c>
      <c r="AX420" s="13" t="s">
        <v>86</v>
      </c>
      <c r="AY420" s="247" t="s">
        <v>132</v>
      </c>
    </row>
    <row r="421" s="13" customFormat="1">
      <c r="A421" s="13"/>
      <c r="B421" s="237"/>
      <c r="C421" s="238"/>
      <c r="D421" s="232" t="s">
        <v>143</v>
      </c>
      <c r="E421" s="238"/>
      <c r="F421" s="240" t="s">
        <v>548</v>
      </c>
      <c r="G421" s="238"/>
      <c r="H421" s="241">
        <v>91.504000000000005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143</v>
      </c>
      <c r="AU421" s="247" t="s">
        <v>88</v>
      </c>
      <c r="AV421" s="13" t="s">
        <v>88</v>
      </c>
      <c r="AW421" s="13" t="s">
        <v>4</v>
      </c>
      <c r="AX421" s="13" t="s">
        <v>86</v>
      </c>
      <c r="AY421" s="247" t="s">
        <v>132</v>
      </c>
    </row>
    <row r="422" s="2" customFormat="1" ht="24.15" customHeight="1">
      <c r="A422" s="39"/>
      <c r="B422" s="40"/>
      <c r="C422" s="219" t="s">
        <v>549</v>
      </c>
      <c r="D422" s="219" t="s">
        <v>134</v>
      </c>
      <c r="E422" s="220" t="s">
        <v>550</v>
      </c>
      <c r="F422" s="221" t="s">
        <v>551</v>
      </c>
      <c r="G422" s="222" t="s">
        <v>307</v>
      </c>
      <c r="H422" s="223">
        <v>89.709999999999994</v>
      </c>
      <c r="I422" s="224"/>
      <c r="J422" s="225">
        <f>ROUND(I422*H422,2)</f>
        <v>0</v>
      </c>
      <c r="K422" s="221" t="s">
        <v>138</v>
      </c>
      <c r="L422" s="45"/>
      <c r="M422" s="226" t="s">
        <v>1</v>
      </c>
      <c r="N422" s="227" t="s">
        <v>43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393</v>
      </c>
      <c r="AT422" s="230" t="s">
        <v>134</v>
      </c>
      <c r="AU422" s="230" t="s">
        <v>88</v>
      </c>
      <c r="AY422" s="18" t="s">
        <v>132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86</v>
      </c>
      <c r="BK422" s="231">
        <f>ROUND(I422*H422,2)</f>
        <v>0</v>
      </c>
      <c r="BL422" s="18" t="s">
        <v>393</v>
      </c>
      <c r="BM422" s="230" t="s">
        <v>552</v>
      </c>
    </row>
    <row r="423" s="2" customFormat="1">
      <c r="A423" s="39"/>
      <c r="B423" s="40"/>
      <c r="C423" s="41"/>
      <c r="D423" s="232" t="s">
        <v>141</v>
      </c>
      <c r="E423" s="41"/>
      <c r="F423" s="233" t="s">
        <v>553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141</v>
      </c>
      <c r="AU423" s="18" t="s">
        <v>88</v>
      </c>
    </row>
    <row r="424" s="13" customFormat="1">
      <c r="A424" s="13"/>
      <c r="B424" s="237"/>
      <c r="C424" s="238"/>
      <c r="D424" s="232" t="s">
        <v>143</v>
      </c>
      <c r="E424" s="239" t="s">
        <v>1</v>
      </c>
      <c r="F424" s="240" t="s">
        <v>536</v>
      </c>
      <c r="G424" s="238"/>
      <c r="H424" s="241">
        <v>89.709999999999994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143</v>
      </c>
      <c r="AU424" s="247" t="s">
        <v>88</v>
      </c>
      <c r="AV424" s="13" t="s">
        <v>88</v>
      </c>
      <c r="AW424" s="13" t="s">
        <v>34</v>
      </c>
      <c r="AX424" s="13" t="s">
        <v>86</v>
      </c>
      <c r="AY424" s="247" t="s">
        <v>132</v>
      </c>
    </row>
    <row r="425" s="12" customFormat="1" ht="25.92" customHeight="1">
      <c r="A425" s="12"/>
      <c r="B425" s="203"/>
      <c r="C425" s="204"/>
      <c r="D425" s="205" t="s">
        <v>77</v>
      </c>
      <c r="E425" s="206" t="s">
        <v>554</v>
      </c>
      <c r="F425" s="206" t="s">
        <v>555</v>
      </c>
      <c r="G425" s="204"/>
      <c r="H425" s="204"/>
      <c r="I425" s="207"/>
      <c r="J425" s="208">
        <f>BK425</f>
        <v>0</v>
      </c>
      <c r="K425" s="204"/>
      <c r="L425" s="209"/>
      <c r="M425" s="210"/>
      <c r="N425" s="211"/>
      <c r="O425" s="211"/>
      <c r="P425" s="212">
        <f>SUM(P426:P433)</f>
        <v>0</v>
      </c>
      <c r="Q425" s="211"/>
      <c r="R425" s="212">
        <f>SUM(R426:R433)</f>
        <v>0</v>
      </c>
      <c r="S425" s="211"/>
      <c r="T425" s="213">
        <f>SUM(T426:T433)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139</v>
      </c>
      <c r="AT425" s="215" t="s">
        <v>77</v>
      </c>
      <c r="AU425" s="215" t="s">
        <v>78</v>
      </c>
      <c r="AY425" s="214" t="s">
        <v>132</v>
      </c>
      <c r="BK425" s="216">
        <f>SUM(BK426:BK433)</f>
        <v>0</v>
      </c>
    </row>
    <row r="426" s="2" customFormat="1" ht="16.5" customHeight="1">
      <c r="A426" s="39"/>
      <c r="B426" s="40"/>
      <c r="C426" s="219" t="s">
        <v>556</v>
      </c>
      <c r="D426" s="219" t="s">
        <v>134</v>
      </c>
      <c r="E426" s="220" t="s">
        <v>557</v>
      </c>
      <c r="F426" s="221" t="s">
        <v>558</v>
      </c>
      <c r="G426" s="222" t="s">
        <v>559</v>
      </c>
      <c r="H426" s="223">
        <v>1</v>
      </c>
      <c r="I426" s="224"/>
      <c r="J426" s="225">
        <f>ROUND(I426*H426,2)</f>
        <v>0</v>
      </c>
      <c r="K426" s="221" t="s">
        <v>138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560</v>
      </c>
      <c r="AT426" s="230" t="s">
        <v>134</v>
      </c>
      <c r="AU426" s="230" t="s">
        <v>86</v>
      </c>
      <c r="AY426" s="18" t="s">
        <v>132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560</v>
      </c>
      <c r="BM426" s="230" t="s">
        <v>561</v>
      </c>
    </row>
    <row r="427" s="2" customFormat="1">
      <c r="A427" s="39"/>
      <c r="B427" s="40"/>
      <c r="C427" s="41"/>
      <c r="D427" s="232" t="s">
        <v>141</v>
      </c>
      <c r="E427" s="41"/>
      <c r="F427" s="233" t="s">
        <v>562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141</v>
      </c>
      <c r="AU427" s="18" t="s">
        <v>86</v>
      </c>
    </row>
    <row r="428" s="2" customFormat="1">
      <c r="A428" s="39"/>
      <c r="B428" s="40"/>
      <c r="C428" s="41"/>
      <c r="D428" s="232" t="s">
        <v>163</v>
      </c>
      <c r="E428" s="41"/>
      <c r="F428" s="259" t="s">
        <v>563</v>
      </c>
      <c r="G428" s="41"/>
      <c r="H428" s="41"/>
      <c r="I428" s="234"/>
      <c r="J428" s="41"/>
      <c r="K428" s="41"/>
      <c r="L428" s="45"/>
      <c r="M428" s="235"/>
      <c r="N428" s="23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163</v>
      </c>
      <c r="AU428" s="18" t="s">
        <v>86</v>
      </c>
    </row>
    <row r="429" s="13" customFormat="1">
      <c r="A429" s="13"/>
      <c r="B429" s="237"/>
      <c r="C429" s="238"/>
      <c r="D429" s="232" t="s">
        <v>143</v>
      </c>
      <c r="E429" s="239" t="s">
        <v>1</v>
      </c>
      <c r="F429" s="240" t="s">
        <v>86</v>
      </c>
      <c r="G429" s="238"/>
      <c r="H429" s="241">
        <v>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143</v>
      </c>
      <c r="AU429" s="247" t="s">
        <v>86</v>
      </c>
      <c r="AV429" s="13" t="s">
        <v>88</v>
      </c>
      <c r="AW429" s="13" t="s">
        <v>34</v>
      </c>
      <c r="AX429" s="13" t="s">
        <v>86</v>
      </c>
      <c r="AY429" s="247" t="s">
        <v>132</v>
      </c>
    </row>
    <row r="430" s="2" customFormat="1" ht="16.5" customHeight="1">
      <c r="A430" s="39"/>
      <c r="B430" s="40"/>
      <c r="C430" s="219" t="s">
        <v>393</v>
      </c>
      <c r="D430" s="219" t="s">
        <v>134</v>
      </c>
      <c r="E430" s="220" t="s">
        <v>564</v>
      </c>
      <c r="F430" s="221" t="s">
        <v>565</v>
      </c>
      <c r="G430" s="222" t="s">
        <v>559</v>
      </c>
      <c r="H430" s="223">
        <v>1</v>
      </c>
      <c r="I430" s="224"/>
      <c r="J430" s="225">
        <f>ROUND(I430*H430,2)</f>
        <v>0</v>
      </c>
      <c r="K430" s="221" t="s">
        <v>138</v>
      </c>
      <c r="L430" s="45"/>
      <c r="M430" s="226" t="s">
        <v>1</v>
      </c>
      <c r="N430" s="227" t="s">
        <v>43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560</v>
      </c>
      <c r="AT430" s="230" t="s">
        <v>134</v>
      </c>
      <c r="AU430" s="230" t="s">
        <v>86</v>
      </c>
      <c r="AY430" s="18" t="s">
        <v>132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86</v>
      </c>
      <c r="BK430" s="231">
        <f>ROUND(I430*H430,2)</f>
        <v>0</v>
      </c>
      <c r="BL430" s="18" t="s">
        <v>560</v>
      </c>
      <c r="BM430" s="230" t="s">
        <v>566</v>
      </c>
    </row>
    <row r="431" s="2" customFormat="1">
      <c r="A431" s="39"/>
      <c r="B431" s="40"/>
      <c r="C431" s="41"/>
      <c r="D431" s="232" t="s">
        <v>141</v>
      </c>
      <c r="E431" s="41"/>
      <c r="F431" s="233" t="s">
        <v>567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141</v>
      </c>
      <c r="AU431" s="18" t="s">
        <v>86</v>
      </c>
    </row>
    <row r="432" s="2" customFormat="1">
      <c r="A432" s="39"/>
      <c r="B432" s="40"/>
      <c r="C432" s="41"/>
      <c r="D432" s="232" t="s">
        <v>163</v>
      </c>
      <c r="E432" s="41"/>
      <c r="F432" s="259" t="s">
        <v>563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163</v>
      </c>
      <c r="AU432" s="18" t="s">
        <v>86</v>
      </c>
    </row>
    <row r="433" s="13" customFormat="1">
      <c r="A433" s="13"/>
      <c r="B433" s="237"/>
      <c r="C433" s="238"/>
      <c r="D433" s="232" t="s">
        <v>143</v>
      </c>
      <c r="E433" s="239" t="s">
        <v>1</v>
      </c>
      <c r="F433" s="240" t="s">
        <v>86</v>
      </c>
      <c r="G433" s="238"/>
      <c r="H433" s="241">
        <v>1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143</v>
      </c>
      <c r="AU433" s="247" t="s">
        <v>86</v>
      </c>
      <c r="AV433" s="13" t="s">
        <v>88</v>
      </c>
      <c r="AW433" s="13" t="s">
        <v>34</v>
      </c>
      <c r="AX433" s="13" t="s">
        <v>86</v>
      </c>
      <c r="AY433" s="247" t="s">
        <v>132</v>
      </c>
    </row>
    <row r="434" s="12" customFormat="1" ht="25.92" customHeight="1">
      <c r="A434" s="12"/>
      <c r="B434" s="203"/>
      <c r="C434" s="204"/>
      <c r="D434" s="205" t="s">
        <v>77</v>
      </c>
      <c r="E434" s="206" t="s">
        <v>568</v>
      </c>
      <c r="F434" s="206" t="s">
        <v>568</v>
      </c>
      <c r="G434" s="204"/>
      <c r="H434" s="204"/>
      <c r="I434" s="207"/>
      <c r="J434" s="208">
        <f>BK434</f>
        <v>0</v>
      </c>
      <c r="K434" s="204"/>
      <c r="L434" s="209"/>
      <c r="M434" s="210"/>
      <c r="N434" s="211"/>
      <c r="O434" s="211"/>
      <c r="P434" s="212">
        <f>P435+P438</f>
        <v>0</v>
      </c>
      <c r="Q434" s="211"/>
      <c r="R434" s="212">
        <f>R435+R438</f>
        <v>0</v>
      </c>
      <c r="S434" s="211"/>
      <c r="T434" s="213">
        <f>T435+T438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166</v>
      </c>
      <c r="AT434" s="215" t="s">
        <v>77</v>
      </c>
      <c r="AU434" s="215" t="s">
        <v>78</v>
      </c>
      <c r="AY434" s="214" t="s">
        <v>132</v>
      </c>
      <c r="BK434" s="216">
        <f>BK435+BK438</f>
        <v>0</v>
      </c>
    </row>
    <row r="435" s="12" customFormat="1" ht="22.8" customHeight="1">
      <c r="A435" s="12"/>
      <c r="B435" s="203"/>
      <c r="C435" s="204"/>
      <c r="D435" s="205" t="s">
        <v>77</v>
      </c>
      <c r="E435" s="217" t="s">
        <v>569</v>
      </c>
      <c r="F435" s="217" t="s">
        <v>570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SUM(P436:P437)</f>
        <v>0</v>
      </c>
      <c r="Q435" s="211"/>
      <c r="R435" s="212">
        <f>SUM(R436:R437)</f>
        <v>0</v>
      </c>
      <c r="S435" s="211"/>
      <c r="T435" s="213">
        <f>SUM(T436:T437)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166</v>
      </c>
      <c r="AT435" s="215" t="s">
        <v>77</v>
      </c>
      <c r="AU435" s="215" t="s">
        <v>86</v>
      </c>
      <c r="AY435" s="214" t="s">
        <v>132</v>
      </c>
      <c r="BK435" s="216">
        <f>SUM(BK436:BK437)</f>
        <v>0</v>
      </c>
    </row>
    <row r="436" s="2" customFormat="1" ht="33" customHeight="1">
      <c r="A436" s="39"/>
      <c r="B436" s="40"/>
      <c r="C436" s="219" t="s">
        <v>571</v>
      </c>
      <c r="D436" s="219" t="s">
        <v>134</v>
      </c>
      <c r="E436" s="220" t="s">
        <v>572</v>
      </c>
      <c r="F436" s="221" t="s">
        <v>573</v>
      </c>
      <c r="G436" s="222" t="s">
        <v>574</v>
      </c>
      <c r="H436" s="223">
        <v>1</v>
      </c>
      <c r="I436" s="224"/>
      <c r="J436" s="225">
        <f>ROUND(I436*H436,2)</f>
        <v>0</v>
      </c>
      <c r="K436" s="221" t="s">
        <v>138</v>
      </c>
      <c r="L436" s="45"/>
      <c r="M436" s="226" t="s">
        <v>1</v>
      </c>
      <c r="N436" s="227" t="s">
        <v>43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575</v>
      </c>
      <c r="AT436" s="230" t="s">
        <v>134</v>
      </c>
      <c r="AU436" s="230" t="s">
        <v>88</v>
      </c>
      <c r="AY436" s="18" t="s">
        <v>132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86</v>
      </c>
      <c r="BK436" s="231">
        <f>ROUND(I436*H436,2)</f>
        <v>0</v>
      </c>
      <c r="BL436" s="18" t="s">
        <v>575</v>
      </c>
      <c r="BM436" s="230" t="s">
        <v>576</v>
      </c>
    </row>
    <row r="437" s="2" customFormat="1">
      <c r="A437" s="39"/>
      <c r="B437" s="40"/>
      <c r="C437" s="41"/>
      <c r="D437" s="232" t="s">
        <v>141</v>
      </c>
      <c r="E437" s="41"/>
      <c r="F437" s="233" t="s">
        <v>573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141</v>
      </c>
      <c r="AU437" s="18" t="s">
        <v>88</v>
      </c>
    </row>
    <row r="438" s="12" customFormat="1" ht="22.8" customHeight="1">
      <c r="A438" s="12"/>
      <c r="B438" s="203"/>
      <c r="C438" s="204"/>
      <c r="D438" s="205" t="s">
        <v>77</v>
      </c>
      <c r="E438" s="217" t="s">
        <v>577</v>
      </c>
      <c r="F438" s="217" t="s">
        <v>578</v>
      </c>
      <c r="G438" s="204"/>
      <c r="H438" s="204"/>
      <c r="I438" s="207"/>
      <c r="J438" s="218">
        <f>BK438</f>
        <v>0</v>
      </c>
      <c r="K438" s="204"/>
      <c r="L438" s="209"/>
      <c r="M438" s="210"/>
      <c r="N438" s="211"/>
      <c r="O438" s="211"/>
      <c r="P438" s="212">
        <f>SUM(P439:P446)</f>
        <v>0</v>
      </c>
      <c r="Q438" s="211"/>
      <c r="R438" s="212">
        <f>SUM(R439:R446)</f>
        <v>0</v>
      </c>
      <c r="S438" s="211"/>
      <c r="T438" s="213">
        <f>SUM(T439:T446)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4" t="s">
        <v>166</v>
      </c>
      <c r="AT438" s="215" t="s">
        <v>77</v>
      </c>
      <c r="AU438" s="215" t="s">
        <v>86</v>
      </c>
      <c r="AY438" s="214" t="s">
        <v>132</v>
      </c>
      <c r="BK438" s="216">
        <f>SUM(BK439:BK446)</f>
        <v>0</v>
      </c>
    </row>
    <row r="439" s="2" customFormat="1" ht="16.5" customHeight="1">
      <c r="A439" s="39"/>
      <c r="B439" s="40"/>
      <c r="C439" s="219" t="s">
        <v>579</v>
      </c>
      <c r="D439" s="219" t="s">
        <v>134</v>
      </c>
      <c r="E439" s="220" t="s">
        <v>580</v>
      </c>
      <c r="F439" s="221" t="s">
        <v>581</v>
      </c>
      <c r="G439" s="222" t="s">
        <v>574</v>
      </c>
      <c r="H439" s="223">
        <v>1</v>
      </c>
      <c r="I439" s="224"/>
      <c r="J439" s="225">
        <f>ROUND(I439*H439,2)</f>
        <v>0</v>
      </c>
      <c r="K439" s="221" t="s">
        <v>138</v>
      </c>
      <c r="L439" s="45"/>
      <c r="M439" s="226" t="s">
        <v>1</v>
      </c>
      <c r="N439" s="227" t="s">
        <v>43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575</v>
      </c>
      <c r="AT439" s="230" t="s">
        <v>134</v>
      </c>
      <c r="AU439" s="230" t="s">
        <v>88</v>
      </c>
      <c r="AY439" s="18" t="s">
        <v>132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86</v>
      </c>
      <c r="BK439" s="231">
        <f>ROUND(I439*H439,2)</f>
        <v>0</v>
      </c>
      <c r="BL439" s="18" t="s">
        <v>575</v>
      </c>
      <c r="BM439" s="230" t="s">
        <v>582</v>
      </c>
    </row>
    <row r="440" s="2" customFormat="1">
      <c r="A440" s="39"/>
      <c r="B440" s="40"/>
      <c r="C440" s="41"/>
      <c r="D440" s="232" t="s">
        <v>141</v>
      </c>
      <c r="E440" s="41"/>
      <c r="F440" s="233" t="s">
        <v>583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141</v>
      </c>
      <c r="AU440" s="18" t="s">
        <v>88</v>
      </c>
    </row>
    <row r="441" s="2" customFormat="1" ht="16.5" customHeight="1">
      <c r="A441" s="39"/>
      <c r="B441" s="40"/>
      <c r="C441" s="219" t="s">
        <v>584</v>
      </c>
      <c r="D441" s="219" t="s">
        <v>134</v>
      </c>
      <c r="E441" s="220" t="s">
        <v>585</v>
      </c>
      <c r="F441" s="221" t="s">
        <v>586</v>
      </c>
      <c r="G441" s="222" t="s">
        <v>574</v>
      </c>
      <c r="H441" s="223">
        <v>1</v>
      </c>
      <c r="I441" s="224"/>
      <c r="J441" s="225">
        <f>ROUND(I441*H441,2)</f>
        <v>0</v>
      </c>
      <c r="K441" s="221" t="s">
        <v>138</v>
      </c>
      <c r="L441" s="45"/>
      <c r="M441" s="226" t="s">
        <v>1</v>
      </c>
      <c r="N441" s="227" t="s">
        <v>43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575</v>
      </c>
      <c r="AT441" s="230" t="s">
        <v>134</v>
      </c>
      <c r="AU441" s="230" t="s">
        <v>88</v>
      </c>
      <c r="AY441" s="18" t="s">
        <v>132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86</v>
      </c>
      <c r="BK441" s="231">
        <f>ROUND(I441*H441,2)</f>
        <v>0</v>
      </c>
      <c r="BL441" s="18" t="s">
        <v>575</v>
      </c>
      <c r="BM441" s="230" t="s">
        <v>587</v>
      </c>
    </row>
    <row r="442" s="2" customFormat="1">
      <c r="A442" s="39"/>
      <c r="B442" s="40"/>
      <c r="C442" s="41"/>
      <c r="D442" s="232" t="s">
        <v>141</v>
      </c>
      <c r="E442" s="41"/>
      <c r="F442" s="233" t="s">
        <v>586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141</v>
      </c>
      <c r="AU442" s="18" t="s">
        <v>88</v>
      </c>
    </row>
    <row r="443" s="2" customFormat="1">
      <c r="A443" s="39"/>
      <c r="B443" s="40"/>
      <c r="C443" s="41"/>
      <c r="D443" s="232" t="s">
        <v>163</v>
      </c>
      <c r="E443" s="41"/>
      <c r="F443" s="259" t="s">
        <v>588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163</v>
      </c>
      <c r="AU443" s="18" t="s">
        <v>88</v>
      </c>
    </row>
    <row r="444" s="2" customFormat="1" ht="21.75" customHeight="1">
      <c r="A444" s="39"/>
      <c r="B444" s="40"/>
      <c r="C444" s="219" t="s">
        <v>589</v>
      </c>
      <c r="D444" s="219" t="s">
        <v>134</v>
      </c>
      <c r="E444" s="220" t="s">
        <v>590</v>
      </c>
      <c r="F444" s="221" t="s">
        <v>591</v>
      </c>
      <c r="G444" s="222" t="s">
        <v>574</v>
      </c>
      <c r="H444" s="223">
        <v>1</v>
      </c>
      <c r="I444" s="224"/>
      <c r="J444" s="225">
        <f>ROUND(I444*H444,2)</f>
        <v>0</v>
      </c>
      <c r="K444" s="221" t="s">
        <v>138</v>
      </c>
      <c r="L444" s="45"/>
      <c r="M444" s="226" t="s">
        <v>1</v>
      </c>
      <c r="N444" s="227" t="s">
        <v>43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575</v>
      </c>
      <c r="AT444" s="230" t="s">
        <v>134</v>
      </c>
      <c r="AU444" s="230" t="s">
        <v>88</v>
      </c>
      <c r="AY444" s="18" t="s">
        <v>132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86</v>
      </c>
      <c r="BK444" s="231">
        <f>ROUND(I444*H444,2)</f>
        <v>0</v>
      </c>
      <c r="BL444" s="18" t="s">
        <v>575</v>
      </c>
      <c r="BM444" s="230" t="s">
        <v>592</v>
      </c>
    </row>
    <row r="445" s="2" customFormat="1">
      <c r="A445" s="39"/>
      <c r="B445" s="40"/>
      <c r="C445" s="41"/>
      <c r="D445" s="232" t="s">
        <v>141</v>
      </c>
      <c r="E445" s="41"/>
      <c r="F445" s="233" t="s">
        <v>591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141</v>
      </c>
      <c r="AU445" s="18" t="s">
        <v>88</v>
      </c>
    </row>
    <row r="446" s="2" customFormat="1">
      <c r="A446" s="39"/>
      <c r="B446" s="40"/>
      <c r="C446" s="41"/>
      <c r="D446" s="232" t="s">
        <v>163</v>
      </c>
      <c r="E446" s="41"/>
      <c r="F446" s="259" t="s">
        <v>593</v>
      </c>
      <c r="G446" s="41"/>
      <c r="H446" s="41"/>
      <c r="I446" s="234"/>
      <c r="J446" s="41"/>
      <c r="K446" s="41"/>
      <c r="L446" s="45"/>
      <c r="M446" s="291"/>
      <c r="N446" s="292"/>
      <c r="O446" s="293"/>
      <c r="P446" s="293"/>
      <c r="Q446" s="293"/>
      <c r="R446" s="293"/>
      <c r="S446" s="293"/>
      <c r="T446" s="294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163</v>
      </c>
      <c r="AU446" s="18" t="s">
        <v>88</v>
      </c>
    </row>
    <row r="447" s="2" customFormat="1" ht="6.96" customHeight="1">
      <c r="A447" s="39"/>
      <c r="B447" s="67"/>
      <c r="C447" s="68"/>
      <c r="D447" s="68"/>
      <c r="E447" s="68"/>
      <c r="F447" s="68"/>
      <c r="G447" s="68"/>
      <c r="H447" s="68"/>
      <c r="I447" s="68"/>
      <c r="J447" s="68"/>
      <c r="K447" s="68"/>
      <c r="L447" s="45"/>
      <c r="M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</row>
  </sheetData>
  <sheetProtection sheet="1" autoFilter="0" formatColumns="0" formatRows="0" objects="1" scenarios="1" spinCount="100000" saltValue="1iv1zd1jQzGTUHKYBLHxcIT2ye4ZPu/TU2TQM2F5Nht0Fkiz20HB1+Wt+E7yJt+RLBpfHcMaj2Zuc9O8Du0VhQ==" hashValue="WGEpaLciJfZXwy3mY8E/4CUWoon12rlHUWsaoYgOn1jktQ/EXGlT6JzfDqMuOyf4A341xJJCBrF+awwTfy9KPA==" algorithmName="SHA-512" password="CC35"/>
  <autoFilter ref="C132:K446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Český Brod - ulice Tuchorazská - Rekonstrukce chodníku, východní strana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29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ROUND((SUM(BE128:BE527)),  2)</f>
        <v>0</v>
      </c>
      <c r="G33" s="39"/>
      <c r="H33" s="39"/>
      <c r="I33" s="156">
        <v>0.20999999999999999</v>
      </c>
      <c r="J33" s="155">
        <f>ROUND(((SUM(BE128:BE527))*I33),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ROUND((SUM(BF128:BF527)),  2)</f>
        <v>0</v>
      </c>
      <c r="G34" s="39"/>
      <c r="H34" s="39"/>
      <c r="I34" s="156">
        <v>0.12</v>
      </c>
      <c r="J34" s="155">
        <f>ROUND(((SUM(BF128:BF527))*I34),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ROUND((SUM(BG128:BG527)),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ROUND((SUM(BH128:BH527)),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ROUND((SUM(BI128:BI527)),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Český Brod - ulice Tuchorazská - Rekonstrukce chodníku, východní strana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Český Brod</v>
      </c>
      <c r="G89" s="41"/>
      <c r="H89" s="41"/>
      <c r="I89" s="33" t="s">
        <v>24</v>
      </c>
      <c r="J89" s="80" t="str">
        <f>IF(J12="","",J12)</f>
        <v>30. 4. 2024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>Ing. Petr Novotný, Ph.D.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595</v>
      </c>
      <c r="E101" s="189"/>
      <c r="F101" s="189"/>
      <c r="G101" s="189"/>
      <c r="H101" s="189"/>
      <c r="I101" s="189"/>
      <c r="J101" s="190">
        <f>J357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J417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105</v>
      </c>
      <c r="E103" s="189"/>
      <c r="F103" s="189"/>
      <c r="G103" s="189"/>
      <c r="H103" s="189"/>
      <c r="I103" s="189"/>
      <c r="J103" s="190">
        <f>J477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106</v>
      </c>
      <c r="E104" s="189"/>
      <c r="F104" s="189"/>
      <c r="G104" s="189"/>
      <c r="H104" s="189"/>
      <c r="I104" s="189"/>
      <c r="J104" s="190">
        <f>J493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107</v>
      </c>
      <c r="E105" s="189"/>
      <c r="F105" s="189"/>
      <c r="G105" s="189"/>
      <c r="H105" s="189"/>
      <c r="I105" s="189"/>
      <c r="J105" s="190">
        <f>J514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114</v>
      </c>
      <c r="E106" s="183"/>
      <c r="F106" s="183"/>
      <c r="G106" s="183"/>
      <c r="H106" s="183"/>
      <c r="I106" s="183"/>
      <c r="J106" s="184">
        <f>J517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J518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596</v>
      </c>
      <c r="E108" s="189"/>
      <c r="F108" s="189"/>
      <c r="G108" s="189"/>
      <c r="H108" s="189"/>
      <c r="I108" s="189"/>
      <c r="J108" s="190">
        <f>J524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>Český Brod - ulice Tuchorazská - Rekonstrukce chodníku, východní strana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B - Neuznatelné náklady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22</v>
      </c>
      <c r="D122" s="41"/>
      <c r="E122" s="41"/>
      <c r="F122" s="28" t="str">
        <f>F12</f>
        <v>Český Brod</v>
      </c>
      <c r="G122" s="41"/>
      <c r="H122" s="41"/>
      <c r="I122" s="33" t="s">
        <v>24</v>
      </c>
      <c r="J122" s="80" t="str">
        <f>IF(J12="","",J12)</f>
        <v>30. 4. 2024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26</v>
      </c>
      <c r="D124" s="41"/>
      <c r="E124" s="41"/>
      <c r="F124" s="28" t="str">
        <f>E15</f>
        <v xml:space="preserve"> </v>
      </c>
      <c r="G124" s="41"/>
      <c r="H124" s="41"/>
      <c r="I124" s="33" t="s">
        <v>32</v>
      </c>
      <c r="J124" s="37" t="str">
        <f>E21</f>
        <v>Ing. Petr Novotný, Ph.D.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118</v>
      </c>
      <c r="D127" s="195" t="s">
        <v>63</v>
      </c>
      <c r="E127" s="195" t="s">
        <v>59</v>
      </c>
      <c r="F127" s="195" t="s">
        <v>60</v>
      </c>
      <c r="G127" s="195" t="s">
        <v>119</v>
      </c>
      <c r="H127" s="195" t="s">
        <v>120</v>
      </c>
      <c r="I127" s="195" t="s">
        <v>121</v>
      </c>
      <c r="J127" s="195" t="s">
        <v>97</v>
      </c>
      <c r="K127" s="196" t="s">
        <v>122</v>
      </c>
      <c r="L127" s="197"/>
      <c r="M127" s="101" t="s">
        <v>1</v>
      </c>
      <c r="N127" s="102" t="s">
        <v>42</v>
      </c>
      <c r="O127" s="102" t="s">
        <v>123</v>
      </c>
      <c r="P127" s="102" t="s">
        <v>124</v>
      </c>
      <c r="Q127" s="102" t="s">
        <v>125</v>
      </c>
      <c r="R127" s="102" t="s">
        <v>126</v>
      </c>
      <c r="S127" s="102" t="s">
        <v>127</v>
      </c>
      <c r="T127" s="103" t="s">
        <v>128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129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P129+P517</f>
        <v>0</v>
      </c>
      <c r="Q128" s="105"/>
      <c r="R128" s="200">
        <f>R129+R517</f>
        <v>272.99315436000001</v>
      </c>
      <c r="S128" s="105"/>
      <c r="T128" s="201">
        <f>T129+T517</f>
        <v>101.4375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99</v>
      </c>
      <c r="BK128" s="202">
        <f>BK129+BK517</f>
        <v>0</v>
      </c>
    </row>
    <row r="129" s="12" customFormat="1" ht="25.92" customHeight="1">
      <c r="A129" s="12"/>
      <c r="B129" s="203"/>
      <c r="C129" s="204"/>
      <c r="D129" s="205" t="s">
        <v>77</v>
      </c>
      <c r="E129" s="206" t="s">
        <v>130</v>
      </c>
      <c r="F129" s="206" t="s">
        <v>131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P130+P267+P272+P357+P417+P493+P514</f>
        <v>0</v>
      </c>
      <c r="Q129" s="211"/>
      <c r="R129" s="212">
        <f>R130+R267+R272+R357+R417+R493+R514</f>
        <v>272.99315436000001</v>
      </c>
      <c r="S129" s="211"/>
      <c r="T129" s="213">
        <f>T130+T267+T272+T357+T417+T493+T514</f>
        <v>101.4375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86</v>
      </c>
      <c r="AT129" s="215" t="s">
        <v>77</v>
      </c>
      <c r="AU129" s="215" t="s">
        <v>78</v>
      </c>
      <c r="AY129" s="214" t="s">
        <v>132</v>
      </c>
      <c r="BK129" s="216">
        <f>BK130+BK267+BK272+BK357+BK417+BK493+BK514</f>
        <v>0</v>
      </c>
    </row>
    <row r="130" s="12" customFormat="1" ht="22.8" customHeight="1">
      <c r="A130" s="12"/>
      <c r="B130" s="203"/>
      <c r="C130" s="204"/>
      <c r="D130" s="205" t="s">
        <v>77</v>
      </c>
      <c r="E130" s="217" t="s">
        <v>86</v>
      </c>
      <c r="F130" s="217" t="s">
        <v>133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SUM(P131:P266)</f>
        <v>0</v>
      </c>
      <c r="Q130" s="211"/>
      <c r="R130" s="212">
        <f>SUM(R131:R266)</f>
        <v>43.444402000000004</v>
      </c>
      <c r="S130" s="211"/>
      <c r="T130" s="213">
        <f>SUM(T131:T266)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86</v>
      </c>
      <c r="AY130" s="214" t="s">
        <v>132</v>
      </c>
      <c r="BK130" s="216">
        <f>SUM(BK131:BK266)</f>
        <v>0</v>
      </c>
    </row>
    <row r="131" s="2" customFormat="1" ht="33" customHeight="1">
      <c r="A131" s="39"/>
      <c r="B131" s="40"/>
      <c r="C131" s="219" t="s">
        <v>86</v>
      </c>
      <c r="D131" s="219" t="s">
        <v>134</v>
      </c>
      <c r="E131" s="220" t="s">
        <v>597</v>
      </c>
      <c r="F131" s="221" t="s">
        <v>598</v>
      </c>
      <c r="G131" s="222" t="s">
        <v>137</v>
      </c>
      <c r="H131" s="223">
        <v>47.5</v>
      </c>
      <c r="I131" s="224"/>
      <c r="J131" s="225">
        <f>ROUND(I131*H131,2)</f>
        <v>0</v>
      </c>
      <c r="K131" s="221" t="s">
        <v>138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139</v>
      </c>
      <c r="AT131" s="230" t="s">
        <v>134</v>
      </c>
      <c r="AU131" s="230" t="s">
        <v>88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139</v>
      </c>
      <c r="BM131" s="230" t="s">
        <v>599</v>
      </c>
    </row>
    <row r="132" s="2" customFormat="1">
      <c r="A132" s="39"/>
      <c r="B132" s="40"/>
      <c r="C132" s="41"/>
      <c r="D132" s="232" t="s">
        <v>141</v>
      </c>
      <c r="E132" s="41"/>
      <c r="F132" s="233" t="s">
        <v>600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88</v>
      </c>
    </row>
    <row r="133" s="13" customFormat="1">
      <c r="A133" s="13"/>
      <c r="B133" s="237"/>
      <c r="C133" s="238"/>
      <c r="D133" s="232" t="s">
        <v>143</v>
      </c>
      <c r="E133" s="239" t="s">
        <v>1</v>
      </c>
      <c r="F133" s="240" t="s">
        <v>601</v>
      </c>
      <c r="G133" s="238"/>
      <c r="H133" s="241">
        <v>47.5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143</v>
      </c>
      <c r="AU133" s="247" t="s">
        <v>88</v>
      </c>
      <c r="AV133" s="13" t="s">
        <v>88</v>
      </c>
      <c r="AW133" s="13" t="s">
        <v>34</v>
      </c>
      <c r="AX133" s="13" t="s">
        <v>86</v>
      </c>
      <c r="AY133" s="247" t="s">
        <v>132</v>
      </c>
    </row>
    <row r="134" s="2" customFormat="1" ht="24.15" customHeight="1">
      <c r="A134" s="39"/>
      <c r="B134" s="40"/>
      <c r="C134" s="219" t="s">
        <v>88</v>
      </c>
      <c r="D134" s="219" t="s">
        <v>134</v>
      </c>
      <c r="E134" s="220" t="s">
        <v>602</v>
      </c>
      <c r="F134" s="221" t="s">
        <v>603</v>
      </c>
      <c r="G134" s="222" t="s">
        <v>400</v>
      </c>
      <c r="H134" s="223">
        <v>1</v>
      </c>
      <c r="I134" s="224"/>
      <c r="J134" s="225">
        <f>ROUND(I134*H134,2)</f>
        <v>0</v>
      </c>
      <c r="K134" s="221" t="s">
        <v>138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134</v>
      </c>
      <c r="AU134" s="230" t="s">
        <v>88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139</v>
      </c>
      <c r="BM134" s="230" t="s">
        <v>604</v>
      </c>
    </row>
    <row r="135" s="2" customFormat="1">
      <c r="A135" s="39"/>
      <c r="B135" s="40"/>
      <c r="C135" s="41"/>
      <c r="D135" s="232" t="s">
        <v>141</v>
      </c>
      <c r="E135" s="41"/>
      <c r="F135" s="233" t="s">
        <v>605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88</v>
      </c>
    </row>
    <row r="136" s="13" customFormat="1">
      <c r="A136" s="13"/>
      <c r="B136" s="237"/>
      <c r="C136" s="238"/>
      <c r="D136" s="232" t="s">
        <v>143</v>
      </c>
      <c r="E136" s="239" t="s">
        <v>1</v>
      </c>
      <c r="F136" s="240" t="s">
        <v>86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143</v>
      </c>
      <c r="AU136" s="247" t="s">
        <v>88</v>
      </c>
      <c r="AV136" s="13" t="s">
        <v>88</v>
      </c>
      <c r="AW136" s="13" t="s">
        <v>34</v>
      </c>
      <c r="AX136" s="13" t="s">
        <v>86</v>
      </c>
      <c r="AY136" s="247" t="s">
        <v>132</v>
      </c>
    </row>
    <row r="137" s="2" customFormat="1" ht="33" customHeight="1">
      <c r="A137" s="39"/>
      <c r="B137" s="40"/>
      <c r="C137" s="219" t="s">
        <v>153</v>
      </c>
      <c r="D137" s="219" t="s">
        <v>134</v>
      </c>
      <c r="E137" s="220" t="s">
        <v>606</v>
      </c>
      <c r="F137" s="221" t="s">
        <v>607</v>
      </c>
      <c r="G137" s="222" t="s">
        <v>400</v>
      </c>
      <c r="H137" s="223">
        <v>1</v>
      </c>
      <c r="I137" s="224"/>
      <c r="J137" s="225">
        <f>ROUND(I137*H137,2)</f>
        <v>0</v>
      </c>
      <c r="K137" s="221" t="s">
        <v>138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134</v>
      </c>
      <c r="AU137" s="230" t="s">
        <v>88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139</v>
      </c>
      <c r="BM137" s="230" t="s">
        <v>608</v>
      </c>
    </row>
    <row r="138" s="2" customFormat="1">
      <c r="A138" s="39"/>
      <c r="B138" s="40"/>
      <c r="C138" s="41"/>
      <c r="D138" s="232" t="s">
        <v>141</v>
      </c>
      <c r="E138" s="41"/>
      <c r="F138" s="233" t="s">
        <v>609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88</v>
      </c>
    </row>
    <row r="139" s="13" customFormat="1">
      <c r="A139" s="13"/>
      <c r="B139" s="237"/>
      <c r="C139" s="238"/>
      <c r="D139" s="232" t="s">
        <v>143</v>
      </c>
      <c r="E139" s="239" t="s">
        <v>1</v>
      </c>
      <c r="F139" s="240" t="s">
        <v>86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143</v>
      </c>
      <c r="AU139" s="247" t="s">
        <v>88</v>
      </c>
      <c r="AV139" s="13" t="s">
        <v>88</v>
      </c>
      <c r="AW139" s="13" t="s">
        <v>34</v>
      </c>
      <c r="AX139" s="13" t="s">
        <v>86</v>
      </c>
      <c r="AY139" s="247" t="s">
        <v>132</v>
      </c>
    </row>
    <row r="140" s="2" customFormat="1" ht="24.15" customHeight="1">
      <c r="A140" s="39"/>
      <c r="B140" s="40"/>
      <c r="C140" s="219" t="s">
        <v>139</v>
      </c>
      <c r="D140" s="219" t="s">
        <v>134</v>
      </c>
      <c r="E140" s="220" t="s">
        <v>135</v>
      </c>
      <c r="F140" s="221" t="s">
        <v>136</v>
      </c>
      <c r="G140" s="222" t="s">
        <v>137</v>
      </c>
      <c r="H140" s="223">
        <v>24.850000000000001</v>
      </c>
      <c r="I140" s="224"/>
      <c r="J140" s="225">
        <f>ROUND(I140*H140,2)</f>
        <v>0</v>
      </c>
      <c r="K140" s="221" t="s">
        <v>138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139</v>
      </c>
      <c r="AT140" s="230" t="s">
        <v>134</v>
      </c>
      <c r="AU140" s="230" t="s">
        <v>88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139</v>
      </c>
      <c r="BM140" s="230" t="s">
        <v>610</v>
      </c>
    </row>
    <row r="141" s="2" customFormat="1">
      <c r="A141" s="39"/>
      <c r="B141" s="40"/>
      <c r="C141" s="41"/>
      <c r="D141" s="232" t="s">
        <v>141</v>
      </c>
      <c r="E141" s="41"/>
      <c r="F141" s="233" t="s">
        <v>142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141</v>
      </c>
      <c r="AU141" s="18" t="s">
        <v>88</v>
      </c>
    </row>
    <row r="142" s="13" customFormat="1">
      <c r="A142" s="13"/>
      <c r="B142" s="237"/>
      <c r="C142" s="238"/>
      <c r="D142" s="232" t="s">
        <v>143</v>
      </c>
      <c r="E142" s="239" t="s">
        <v>1</v>
      </c>
      <c r="F142" s="240" t="s">
        <v>611</v>
      </c>
      <c r="G142" s="238"/>
      <c r="H142" s="241">
        <v>24.850000000000001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143</v>
      </c>
      <c r="AU142" s="247" t="s">
        <v>88</v>
      </c>
      <c r="AV142" s="13" t="s">
        <v>88</v>
      </c>
      <c r="AW142" s="13" t="s">
        <v>34</v>
      </c>
      <c r="AX142" s="13" t="s">
        <v>86</v>
      </c>
      <c r="AY142" s="247" t="s">
        <v>132</v>
      </c>
    </row>
    <row r="143" s="2" customFormat="1" ht="33" customHeight="1">
      <c r="A143" s="39"/>
      <c r="B143" s="40"/>
      <c r="C143" s="219" t="s">
        <v>166</v>
      </c>
      <c r="D143" s="219" t="s">
        <v>134</v>
      </c>
      <c r="E143" s="220" t="s">
        <v>147</v>
      </c>
      <c r="F143" s="221" t="s">
        <v>148</v>
      </c>
      <c r="G143" s="222" t="s">
        <v>149</v>
      </c>
      <c r="H143" s="223">
        <v>269.06999999999999</v>
      </c>
      <c r="I143" s="224"/>
      <c r="J143" s="225">
        <f>ROUND(I143*H143,2)</f>
        <v>0</v>
      </c>
      <c r="K143" s="221" t="s">
        <v>138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134</v>
      </c>
      <c r="AU143" s="230" t="s">
        <v>88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139</v>
      </c>
      <c r="BM143" s="230" t="s">
        <v>612</v>
      </c>
    </row>
    <row r="144" s="2" customFormat="1">
      <c r="A144" s="39"/>
      <c r="B144" s="40"/>
      <c r="C144" s="41"/>
      <c r="D144" s="232" t="s">
        <v>141</v>
      </c>
      <c r="E144" s="41"/>
      <c r="F144" s="233" t="s">
        <v>151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88</v>
      </c>
    </row>
    <row r="145" s="13" customFormat="1">
      <c r="A145" s="13"/>
      <c r="B145" s="237"/>
      <c r="C145" s="238"/>
      <c r="D145" s="232" t="s">
        <v>143</v>
      </c>
      <c r="E145" s="239" t="s">
        <v>1</v>
      </c>
      <c r="F145" s="240" t="s">
        <v>613</v>
      </c>
      <c r="G145" s="238"/>
      <c r="H145" s="241">
        <v>269.06999999999999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143</v>
      </c>
      <c r="AU145" s="247" t="s">
        <v>88</v>
      </c>
      <c r="AV145" s="13" t="s">
        <v>88</v>
      </c>
      <c r="AW145" s="13" t="s">
        <v>34</v>
      </c>
      <c r="AX145" s="13" t="s">
        <v>86</v>
      </c>
      <c r="AY145" s="247" t="s">
        <v>132</v>
      </c>
    </row>
    <row r="146" s="2" customFormat="1" ht="33" customHeight="1">
      <c r="A146" s="39"/>
      <c r="B146" s="40"/>
      <c r="C146" s="219" t="s">
        <v>172</v>
      </c>
      <c r="D146" s="219" t="s">
        <v>134</v>
      </c>
      <c r="E146" s="220" t="s">
        <v>614</v>
      </c>
      <c r="F146" s="221" t="s">
        <v>615</v>
      </c>
      <c r="G146" s="222" t="s">
        <v>149</v>
      </c>
      <c r="H146" s="223">
        <v>7.5599999999999996</v>
      </c>
      <c r="I146" s="224"/>
      <c r="J146" s="225">
        <f>ROUND(I146*H146,2)</f>
        <v>0</v>
      </c>
      <c r="K146" s="221" t="s">
        <v>138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139</v>
      </c>
      <c r="AT146" s="230" t="s">
        <v>134</v>
      </c>
      <c r="AU146" s="230" t="s">
        <v>88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139</v>
      </c>
      <c r="BM146" s="230" t="s">
        <v>616</v>
      </c>
    </row>
    <row r="147" s="2" customFormat="1">
      <c r="A147" s="39"/>
      <c r="B147" s="40"/>
      <c r="C147" s="41"/>
      <c r="D147" s="232" t="s">
        <v>141</v>
      </c>
      <c r="E147" s="41"/>
      <c r="F147" s="233" t="s">
        <v>617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88</v>
      </c>
    </row>
    <row r="148" s="13" customFormat="1">
      <c r="A148" s="13"/>
      <c r="B148" s="237"/>
      <c r="C148" s="238"/>
      <c r="D148" s="232" t="s">
        <v>143</v>
      </c>
      <c r="E148" s="239" t="s">
        <v>1</v>
      </c>
      <c r="F148" s="240" t="s">
        <v>618</v>
      </c>
      <c r="G148" s="238"/>
      <c r="H148" s="241">
        <v>7.5599999999999996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143</v>
      </c>
      <c r="AU148" s="247" t="s">
        <v>88</v>
      </c>
      <c r="AV148" s="13" t="s">
        <v>88</v>
      </c>
      <c r="AW148" s="13" t="s">
        <v>34</v>
      </c>
      <c r="AX148" s="13" t="s">
        <v>86</v>
      </c>
      <c r="AY148" s="247" t="s">
        <v>132</v>
      </c>
    </row>
    <row r="149" s="2" customFormat="1" ht="33" customHeight="1">
      <c r="A149" s="39"/>
      <c r="B149" s="40"/>
      <c r="C149" s="219" t="s">
        <v>179</v>
      </c>
      <c r="D149" s="219" t="s">
        <v>134</v>
      </c>
      <c r="E149" s="220" t="s">
        <v>619</v>
      </c>
      <c r="F149" s="221" t="s">
        <v>620</v>
      </c>
      <c r="G149" s="222" t="s">
        <v>149</v>
      </c>
      <c r="H149" s="223">
        <v>6.0599999999999996</v>
      </c>
      <c r="I149" s="224"/>
      <c r="J149" s="225">
        <f>ROUND(I149*H149,2)</f>
        <v>0</v>
      </c>
      <c r="K149" s="221" t="s">
        <v>138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139</v>
      </c>
      <c r="AT149" s="230" t="s">
        <v>134</v>
      </c>
      <c r="AU149" s="230" t="s">
        <v>88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139</v>
      </c>
      <c r="BM149" s="230" t="s">
        <v>621</v>
      </c>
    </row>
    <row r="150" s="2" customFormat="1">
      <c r="A150" s="39"/>
      <c r="B150" s="40"/>
      <c r="C150" s="41"/>
      <c r="D150" s="232" t="s">
        <v>141</v>
      </c>
      <c r="E150" s="41"/>
      <c r="F150" s="233" t="s">
        <v>622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88</v>
      </c>
    </row>
    <row r="151" s="13" customFormat="1">
      <c r="A151" s="13"/>
      <c r="B151" s="237"/>
      <c r="C151" s="238"/>
      <c r="D151" s="232" t="s">
        <v>143</v>
      </c>
      <c r="E151" s="239" t="s">
        <v>1</v>
      </c>
      <c r="F151" s="240" t="s">
        <v>623</v>
      </c>
      <c r="G151" s="238"/>
      <c r="H151" s="241">
        <v>6.0599999999999996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143</v>
      </c>
      <c r="AU151" s="247" t="s">
        <v>88</v>
      </c>
      <c r="AV151" s="13" t="s">
        <v>88</v>
      </c>
      <c r="AW151" s="13" t="s">
        <v>34</v>
      </c>
      <c r="AX151" s="13" t="s">
        <v>86</v>
      </c>
      <c r="AY151" s="247" t="s">
        <v>132</v>
      </c>
    </row>
    <row r="152" s="2" customFormat="1" ht="24.15" customHeight="1">
      <c r="A152" s="39"/>
      <c r="B152" s="40"/>
      <c r="C152" s="219" t="s">
        <v>186</v>
      </c>
      <c r="D152" s="219" t="s">
        <v>134</v>
      </c>
      <c r="E152" s="220" t="s">
        <v>624</v>
      </c>
      <c r="F152" s="221" t="s">
        <v>625</v>
      </c>
      <c r="G152" s="222" t="s">
        <v>149</v>
      </c>
      <c r="H152" s="223">
        <v>1</v>
      </c>
      <c r="I152" s="224"/>
      <c r="J152" s="225">
        <f>ROUND(I152*H152,2)</f>
        <v>0</v>
      </c>
      <c r="K152" s="221" t="s">
        <v>138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88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139</v>
      </c>
      <c r="BM152" s="230" t="s">
        <v>626</v>
      </c>
    </row>
    <row r="153" s="2" customFormat="1">
      <c r="A153" s="39"/>
      <c r="B153" s="40"/>
      <c r="C153" s="41"/>
      <c r="D153" s="232" t="s">
        <v>141</v>
      </c>
      <c r="E153" s="41"/>
      <c r="F153" s="233" t="s">
        <v>627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88</v>
      </c>
    </row>
    <row r="154" s="13" customFormat="1">
      <c r="A154" s="13"/>
      <c r="B154" s="237"/>
      <c r="C154" s="238"/>
      <c r="D154" s="232" t="s">
        <v>143</v>
      </c>
      <c r="E154" s="239" t="s">
        <v>1</v>
      </c>
      <c r="F154" s="240" t="s">
        <v>86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143</v>
      </c>
      <c r="AU154" s="247" t="s">
        <v>88</v>
      </c>
      <c r="AV154" s="13" t="s">
        <v>88</v>
      </c>
      <c r="AW154" s="13" t="s">
        <v>34</v>
      </c>
      <c r="AX154" s="13" t="s">
        <v>86</v>
      </c>
      <c r="AY154" s="247" t="s">
        <v>132</v>
      </c>
    </row>
    <row r="155" s="2" customFormat="1" ht="37.8" customHeight="1">
      <c r="A155" s="39"/>
      <c r="B155" s="40"/>
      <c r="C155" s="219" t="s">
        <v>193</v>
      </c>
      <c r="D155" s="219" t="s">
        <v>134</v>
      </c>
      <c r="E155" s="220" t="s">
        <v>628</v>
      </c>
      <c r="F155" s="221" t="s">
        <v>629</v>
      </c>
      <c r="G155" s="222" t="s">
        <v>149</v>
      </c>
      <c r="H155" s="223">
        <v>2.6000000000000001</v>
      </c>
      <c r="I155" s="224"/>
      <c r="J155" s="225">
        <f>ROUND(I155*H155,2)</f>
        <v>0</v>
      </c>
      <c r="K155" s="221" t="s">
        <v>138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88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139</v>
      </c>
      <c r="BM155" s="230" t="s">
        <v>630</v>
      </c>
    </row>
    <row r="156" s="2" customFormat="1">
      <c r="A156" s="39"/>
      <c r="B156" s="40"/>
      <c r="C156" s="41"/>
      <c r="D156" s="232" t="s">
        <v>141</v>
      </c>
      <c r="E156" s="41"/>
      <c r="F156" s="233" t="s">
        <v>631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88</v>
      </c>
    </row>
    <row r="157" s="13" customFormat="1">
      <c r="A157" s="13"/>
      <c r="B157" s="237"/>
      <c r="C157" s="238"/>
      <c r="D157" s="232" t="s">
        <v>143</v>
      </c>
      <c r="E157" s="239" t="s">
        <v>1</v>
      </c>
      <c r="F157" s="240" t="s">
        <v>632</v>
      </c>
      <c r="G157" s="238"/>
      <c r="H157" s="241">
        <v>2.6000000000000001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143</v>
      </c>
      <c r="AU157" s="247" t="s">
        <v>88</v>
      </c>
      <c r="AV157" s="13" t="s">
        <v>88</v>
      </c>
      <c r="AW157" s="13" t="s">
        <v>34</v>
      </c>
      <c r="AX157" s="13" t="s">
        <v>86</v>
      </c>
      <c r="AY157" s="247" t="s">
        <v>132</v>
      </c>
    </row>
    <row r="158" s="2" customFormat="1" ht="24.15" customHeight="1">
      <c r="A158" s="39"/>
      <c r="B158" s="40"/>
      <c r="C158" s="219" t="s">
        <v>199</v>
      </c>
      <c r="D158" s="219" t="s">
        <v>134</v>
      </c>
      <c r="E158" s="220" t="s">
        <v>633</v>
      </c>
      <c r="F158" s="221" t="s">
        <v>634</v>
      </c>
      <c r="G158" s="222" t="s">
        <v>400</v>
      </c>
      <c r="H158" s="223">
        <v>1</v>
      </c>
      <c r="I158" s="224"/>
      <c r="J158" s="225">
        <f>ROUND(I158*H158,2)</f>
        <v>0</v>
      </c>
      <c r="K158" s="221" t="s">
        <v>138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139</v>
      </c>
      <c r="AT158" s="230" t="s">
        <v>134</v>
      </c>
      <c r="AU158" s="230" t="s">
        <v>88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139</v>
      </c>
      <c r="BM158" s="230" t="s">
        <v>635</v>
      </c>
    </row>
    <row r="159" s="2" customFormat="1">
      <c r="A159" s="39"/>
      <c r="B159" s="40"/>
      <c r="C159" s="41"/>
      <c r="D159" s="232" t="s">
        <v>141</v>
      </c>
      <c r="E159" s="41"/>
      <c r="F159" s="233" t="s">
        <v>636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88</v>
      </c>
    </row>
    <row r="160" s="2" customFormat="1">
      <c r="A160" s="39"/>
      <c r="B160" s="40"/>
      <c r="C160" s="41"/>
      <c r="D160" s="232" t="s">
        <v>163</v>
      </c>
      <c r="E160" s="41"/>
      <c r="F160" s="259" t="s">
        <v>637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88</v>
      </c>
    </row>
    <row r="161" s="13" customFormat="1">
      <c r="A161" s="13"/>
      <c r="B161" s="237"/>
      <c r="C161" s="238"/>
      <c r="D161" s="232" t="s">
        <v>143</v>
      </c>
      <c r="E161" s="239" t="s">
        <v>1</v>
      </c>
      <c r="F161" s="240" t="s">
        <v>86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143</v>
      </c>
      <c r="AU161" s="247" t="s">
        <v>88</v>
      </c>
      <c r="AV161" s="13" t="s">
        <v>88</v>
      </c>
      <c r="AW161" s="13" t="s">
        <v>34</v>
      </c>
      <c r="AX161" s="13" t="s">
        <v>86</v>
      </c>
      <c r="AY161" s="247" t="s">
        <v>132</v>
      </c>
    </row>
    <row r="162" s="2" customFormat="1" ht="24.15" customHeight="1">
      <c r="A162" s="39"/>
      <c r="B162" s="40"/>
      <c r="C162" s="219" t="s">
        <v>205</v>
      </c>
      <c r="D162" s="219" t="s">
        <v>134</v>
      </c>
      <c r="E162" s="220" t="s">
        <v>638</v>
      </c>
      <c r="F162" s="221" t="s">
        <v>639</v>
      </c>
      <c r="G162" s="222" t="s">
        <v>400</v>
      </c>
      <c r="H162" s="223">
        <v>1</v>
      </c>
      <c r="I162" s="224"/>
      <c r="J162" s="225">
        <f>ROUND(I162*H162,2)</f>
        <v>0</v>
      </c>
      <c r="K162" s="221" t="s">
        <v>138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139</v>
      </c>
      <c r="AT162" s="230" t="s">
        <v>134</v>
      </c>
      <c r="AU162" s="230" t="s">
        <v>88</v>
      </c>
      <c r="AY162" s="18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139</v>
      </c>
      <c r="BM162" s="230" t="s">
        <v>640</v>
      </c>
    </row>
    <row r="163" s="2" customFormat="1">
      <c r="A163" s="39"/>
      <c r="B163" s="40"/>
      <c r="C163" s="41"/>
      <c r="D163" s="232" t="s">
        <v>141</v>
      </c>
      <c r="E163" s="41"/>
      <c r="F163" s="233" t="s">
        <v>641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88</v>
      </c>
    </row>
    <row r="164" s="2" customFormat="1">
      <c r="A164" s="39"/>
      <c r="B164" s="40"/>
      <c r="C164" s="41"/>
      <c r="D164" s="232" t="s">
        <v>163</v>
      </c>
      <c r="E164" s="41"/>
      <c r="F164" s="259" t="s">
        <v>637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88</v>
      </c>
    </row>
    <row r="165" s="13" customFormat="1">
      <c r="A165" s="13"/>
      <c r="B165" s="237"/>
      <c r="C165" s="238"/>
      <c r="D165" s="232" t="s">
        <v>143</v>
      </c>
      <c r="E165" s="239" t="s">
        <v>1</v>
      </c>
      <c r="F165" s="240" t="s">
        <v>86</v>
      </c>
      <c r="G165" s="238"/>
      <c r="H165" s="241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143</v>
      </c>
      <c r="AU165" s="247" t="s">
        <v>88</v>
      </c>
      <c r="AV165" s="13" t="s">
        <v>88</v>
      </c>
      <c r="AW165" s="13" t="s">
        <v>34</v>
      </c>
      <c r="AX165" s="13" t="s">
        <v>86</v>
      </c>
      <c r="AY165" s="247" t="s">
        <v>132</v>
      </c>
    </row>
    <row r="166" s="2" customFormat="1" ht="24.15" customHeight="1">
      <c r="A166" s="39"/>
      <c r="B166" s="40"/>
      <c r="C166" s="219" t="s">
        <v>8</v>
      </c>
      <c r="D166" s="219" t="s">
        <v>134</v>
      </c>
      <c r="E166" s="220" t="s">
        <v>642</v>
      </c>
      <c r="F166" s="221" t="s">
        <v>643</v>
      </c>
      <c r="G166" s="222" t="s">
        <v>400</v>
      </c>
      <c r="H166" s="223">
        <v>1</v>
      </c>
      <c r="I166" s="224"/>
      <c r="J166" s="225">
        <f>ROUND(I166*H166,2)</f>
        <v>0</v>
      </c>
      <c r="K166" s="221" t="s">
        <v>138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139</v>
      </c>
      <c r="AT166" s="230" t="s">
        <v>134</v>
      </c>
      <c r="AU166" s="230" t="s">
        <v>88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139</v>
      </c>
      <c r="BM166" s="230" t="s">
        <v>644</v>
      </c>
    </row>
    <row r="167" s="2" customFormat="1">
      <c r="A167" s="39"/>
      <c r="B167" s="40"/>
      <c r="C167" s="41"/>
      <c r="D167" s="232" t="s">
        <v>141</v>
      </c>
      <c r="E167" s="41"/>
      <c r="F167" s="233" t="s">
        <v>645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141</v>
      </c>
      <c r="AU167" s="18" t="s">
        <v>88</v>
      </c>
    </row>
    <row r="168" s="2" customFormat="1">
      <c r="A168" s="39"/>
      <c r="B168" s="40"/>
      <c r="C168" s="41"/>
      <c r="D168" s="232" t="s">
        <v>163</v>
      </c>
      <c r="E168" s="41"/>
      <c r="F168" s="259" t="s">
        <v>637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88</v>
      </c>
    </row>
    <row r="169" s="13" customFormat="1">
      <c r="A169" s="13"/>
      <c r="B169" s="237"/>
      <c r="C169" s="238"/>
      <c r="D169" s="232" t="s">
        <v>143</v>
      </c>
      <c r="E169" s="239" t="s">
        <v>1</v>
      </c>
      <c r="F169" s="240" t="s">
        <v>86</v>
      </c>
      <c r="G169" s="238"/>
      <c r="H169" s="241">
        <v>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143</v>
      </c>
      <c r="AU169" s="247" t="s">
        <v>88</v>
      </c>
      <c r="AV169" s="13" t="s">
        <v>88</v>
      </c>
      <c r="AW169" s="13" t="s">
        <v>34</v>
      </c>
      <c r="AX169" s="13" t="s">
        <v>86</v>
      </c>
      <c r="AY169" s="247" t="s">
        <v>132</v>
      </c>
    </row>
    <row r="170" s="2" customFormat="1" ht="24.15" customHeight="1">
      <c r="A170" s="39"/>
      <c r="B170" s="40"/>
      <c r="C170" s="219" t="s">
        <v>219</v>
      </c>
      <c r="D170" s="219" t="s">
        <v>134</v>
      </c>
      <c r="E170" s="220" t="s">
        <v>646</v>
      </c>
      <c r="F170" s="221" t="s">
        <v>647</v>
      </c>
      <c r="G170" s="222" t="s">
        <v>137</v>
      </c>
      <c r="H170" s="223">
        <v>95</v>
      </c>
      <c r="I170" s="224"/>
      <c r="J170" s="225">
        <f>ROUND(I170*H170,2)</f>
        <v>0</v>
      </c>
      <c r="K170" s="221" t="s">
        <v>138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139</v>
      </c>
      <c r="AT170" s="230" t="s">
        <v>134</v>
      </c>
      <c r="AU170" s="230" t="s">
        <v>88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139</v>
      </c>
      <c r="BM170" s="230" t="s">
        <v>648</v>
      </c>
    </row>
    <row r="171" s="2" customFormat="1">
      <c r="A171" s="39"/>
      <c r="B171" s="40"/>
      <c r="C171" s="41"/>
      <c r="D171" s="232" t="s">
        <v>141</v>
      </c>
      <c r="E171" s="41"/>
      <c r="F171" s="233" t="s">
        <v>649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141</v>
      </c>
      <c r="AU171" s="18" t="s">
        <v>88</v>
      </c>
    </row>
    <row r="172" s="2" customFormat="1">
      <c r="A172" s="39"/>
      <c r="B172" s="40"/>
      <c r="C172" s="41"/>
      <c r="D172" s="232" t="s">
        <v>163</v>
      </c>
      <c r="E172" s="41"/>
      <c r="F172" s="259" t="s">
        <v>637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163</v>
      </c>
      <c r="AU172" s="18" t="s">
        <v>88</v>
      </c>
    </row>
    <row r="173" s="13" customFormat="1">
      <c r="A173" s="13"/>
      <c r="B173" s="237"/>
      <c r="C173" s="238"/>
      <c r="D173" s="232" t="s">
        <v>143</v>
      </c>
      <c r="E173" s="239" t="s">
        <v>1</v>
      </c>
      <c r="F173" s="240" t="s">
        <v>650</v>
      </c>
      <c r="G173" s="238"/>
      <c r="H173" s="241">
        <v>95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143</v>
      </c>
      <c r="AU173" s="247" t="s">
        <v>88</v>
      </c>
      <c r="AV173" s="13" t="s">
        <v>88</v>
      </c>
      <c r="AW173" s="13" t="s">
        <v>34</v>
      </c>
      <c r="AX173" s="13" t="s">
        <v>86</v>
      </c>
      <c r="AY173" s="247" t="s">
        <v>132</v>
      </c>
    </row>
    <row r="174" s="2" customFormat="1" ht="33" customHeight="1">
      <c r="A174" s="39"/>
      <c r="B174" s="40"/>
      <c r="C174" s="219" t="s">
        <v>227</v>
      </c>
      <c r="D174" s="219" t="s">
        <v>134</v>
      </c>
      <c r="E174" s="220" t="s">
        <v>651</v>
      </c>
      <c r="F174" s="221" t="s">
        <v>652</v>
      </c>
      <c r="G174" s="222" t="s">
        <v>400</v>
      </c>
      <c r="H174" s="223">
        <v>1</v>
      </c>
      <c r="I174" s="224"/>
      <c r="J174" s="225">
        <f>ROUND(I174*H174,2)</f>
        <v>0</v>
      </c>
      <c r="K174" s="221" t="s">
        <v>138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139</v>
      </c>
      <c r="AT174" s="230" t="s">
        <v>134</v>
      </c>
      <c r="AU174" s="230" t="s">
        <v>88</v>
      </c>
      <c r="AY174" s="18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139</v>
      </c>
      <c r="BM174" s="230" t="s">
        <v>653</v>
      </c>
    </row>
    <row r="175" s="2" customFormat="1">
      <c r="A175" s="39"/>
      <c r="B175" s="40"/>
      <c r="C175" s="41"/>
      <c r="D175" s="232" t="s">
        <v>141</v>
      </c>
      <c r="E175" s="41"/>
      <c r="F175" s="233" t="s">
        <v>654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141</v>
      </c>
      <c r="AU175" s="18" t="s">
        <v>88</v>
      </c>
    </row>
    <row r="176" s="13" customFormat="1">
      <c r="A176" s="13"/>
      <c r="B176" s="237"/>
      <c r="C176" s="238"/>
      <c r="D176" s="232" t="s">
        <v>143</v>
      </c>
      <c r="E176" s="239" t="s">
        <v>1</v>
      </c>
      <c r="F176" s="240" t="s">
        <v>86</v>
      </c>
      <c r="G176" s="238"/>
      <c r="H176" s="241">
        <v>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143</v>
      </c>
      <c r="AU176" s="247" t="s">
        <v>88</v>
      </c>
      <c r="AV176" s="13" t="s">
        <v>88</v>
      </c>
      <c r="AW176" s="13" t="s">
        <v>34</v>
      </c>
      <c r="AX176" s="13" t="s">
        <v>86</v>
      </c>
      <c r="AY176" s="247" t="s">
        <v>132</v>
      </c>
    </row>
    <row r="177" s="2" customFormat="1" ht="33" customHeight="1">
      <c r="A177" s="39"/>
      <c r="B177" s="40"/>
      <c r="C177" s="219" t="s">
        <v>234</v>
      </c>
      <c r="D177" s="219" t="s">
        <v>134</v>
      </c>
      <c r="E177" s="220" t="s">
        <v>655</v>
      </c>
      <c r="F177" s="221" t="s">
        <v>656</v>
      </c>
      <c r="G177" s="222" t="s">
        <v>400</v>
      </c>
      <c r="H177" s="223">
        <v>1</v>
      </c>
      <c r="I177" s="224"/>
      <c r="J177" s="225">
        <f>ROUND(I177*H177,2)</f>
        <v>0</v>
      </c>
      <c r="K177" s="221" t="s">
        <v>138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139</v>
      </c>
      <c r="AT177" s="230" t="s">
        <v>134</v>
      </c>
      <c r="AU177" s="230" t="s">
        <v>88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139</v>
      </c>
      <c r="BM177" s="230" t="s">
        <v>657</v>
      </c>
    </row>
    <row r="178" s="2" customFormat="1">
      <c r="A178" s="39"/>
      <c r="B178" s="40"/>
      <c r="C178" s="41"/>
      <c r="D178" s="232" t="s">
        <v>141</v>
      </c>
      <c r="E178" s="41"/>
      <c r="F178" s="233" t="s">
        <v>658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141</v>
      </c>
      <c r="AU178" s="18" t="s">
        <v>88</v>
      </c>
    </row>
    <row r="179" s="13" customFormat="1">
      <c r="A179" s="13"/>
      <c r="B179" s="237"/>
      <c r="C179" s="238"/>
      <c r="D179" s="232" t="s">
        <v>143</v>
      </c>
      <c r="E179" s="239" t="s">
        <v>1</v>
      </c>
      <c r="F179" s="240" t="s">
        <v>86</v>
      </c>
      <c r="G179" s="238"/>
      <c r="H179" s="241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143</v>
      </c>
      <c r="AU179" s="247" t="s">
        <v>88</v>
      </c>
      <c r="AV179" s="13" t="s">
        <v>88</v>
      </c>
      <c r="AW179" s="13" t="s">
        <v>34</v>
      </c>
      <c r="AX179" s="13" t="s">
        <v>86</v>
      </c>
      <c r="AY179" s="247" t="s">
        <v>132</v>
      </c>
    </row>
    <row r="180" s="2" customFormat="1" ht="24.15" customHeight="1">
      <c r="A180" s="39"/>
      <c r="B180" s="40"/>
      <c r="C180" s="219" t="s">
        <v>240</v>
      </c>
      <c r="D180" s="219" t="s">
        <v>134</v>
      </c>
      <c r="E180" s="220" t="s">
        <v>659</v>
      </c>
      <c r="F180" s="221" t="s">
        <v>660</v>
      </c>
      <c r="G180" s="222" t="s">
        <v>400</v>
      </c>
      <c r="H180" s="223">
        <v>1</v>
      </c>
      <c r="I180" s="224"/>
      <c r="J180" s="225">
        <f>ROUND(I180*H180,2)</f>
        <v>0</v>
      </c>
      <c r="K180" s="221" t="s">
        <v>138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139</v>
      </c>
      <c r="AT180" s="230" t="s">
        <v>134</v>
      </c>
      <c r="AU180" s="230" t="s">
        <v>88</v>
      </c>
      <c r="AY180" s="18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139</v>
      </c>
      <c r="BM180" s="230" t="s">
        <v>661</v>
      </c>
    </row>
    <row r="181" s="2" customFormat="1">
      <c r="A181" s="39"/>
      <c r="B181" s="40"/>
      <c r="C181" s="41"/>
      <c r="D181" s="232" t="s">
        <v>141</v>
      </c>
      <c r="E181" s="41"/>
      <c r="F181" s="233" t="s">
        <v>662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88</v>
      </c>
    </row>
    <row r="182" s="13" customFormat="1">
      <c r="A182" s="13"/>
      <c r="B182" s="237"/>
      <c r="C182" s="238"/>
      <c r="D182" s="232" t="s">
        <v>143</v>
      </c>
      <c r="E182" s="239" t="s">
        <v>1</v>
      </c>
      <c r="F182" s="240" t="s">
        <v>86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143</v>
      </c>
      <c r="AU182" s="247" t="s">
        <v>88</v>
      </c>
      <c r="AV182" s="13" t="s">
        <v>88</v>
      </c>
      <c r="AW182" s="13" t="s">
        <v>34</v>
      </c>
      <c r="AX182" s="13" t="s">
        <v>86</v>
      </c>
      <c r="AY182" s="247" t="s">
        <v>132</v>
      </c>
    </row>
    <row r="183" s="2" customFormat="1" ht="37.8" customHeight="1">
      <c r="A183" s="39"/>
      <c r="B183" s="40"/>
      <c r="C183" s="219" t="s">
        <v>248</v>
      </c>
      <c r="D183" s="219" t="s">
        <v>134</v>
      </c>
      <c r="E183" s="220" t="s">
        <v>154</v>
      </c>
      <c r="F183" s="221" t="s">
        <v>155</v>
      </c>
      <c r="G183" s="222" t="s">
        <v>149</v>
      </c>
      <c r="H183" s="223">
        <v>65.180000000000007</v>
      </c>
      <c r="I183" s="224"/>
      <c r="J183" s="225">
        <f>ROUND(I183*H183,2)</f>
        <v>0</v>
      </c>
      <c r="K183" s="221" t="s">
        <v>138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139</v>
      </c>
      <c r="AT183" s="230" t="s">
        <v>134</v>
      </c>
      <c r="AU183" s="230" t="s">
        <v>88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139</v>
      </c>
      <c r="BM183" s="230" t="s">
        <v>663</v>
      </c>
    </row>
    <row r="184" s="2" customFormat="1">
      <c r="A184" s="39"/>
      <c r="B184" s="40"/>
      <c r="C184" s="41"/>
      <c r="D184" s="232" t="s">
        <v>141</v>
      </c>
      <c r="E184" s="41"/>
      <c r="F184" s="233" t="s">
        <v>157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141</v>
      </c>
      <c r="AU184" s="18" t="s">
        <v>88</v>
      </c>
    </row>
    <row r="185" s="13" customFormat="1">
      <c r="A185" s="13"/>
      <c r="B185" s="237"/>
      <c r="C185" s="238"/>
      <c r="D185" s="232" t="s">
        <v>143</v>
      </c>
      <c r="E185" s="239" t="s">
        <v>1</v>
      </c>
      <c r="F185" s="240" t="s">
        <v>664</v>
      </c>
      <c r="G185" s="238"/>
      <c r="H185" s="241">
        <v>2.4849999999999999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143</v>
      </c>
      <c r="AU185" s="247" t="s">
        <v>88</v>
      </c>
      <c r="AV185" s="13" t="s">
        <v>88</v>
      </c>
      <c r="AW185" s="13" t="s">
        <v>34</v>
      </c>
      <c r="AX185" s="13" t="s">
        <v>78</v>
      </c>
      <c r="AY185" s="247" t="s">
        <v>132</v>
      </c>
    </row>
    <row r="186" s="13" customFormat="1">
      <c r="A186" s="13"/>
      <c r="B186" s="237"/>
      <c r="C186" s="238"/>
      <c r="D186" s="232" t="s">
        <v>143</v>
      </c>
      <c r="E186" s="239" t="s">
        <v>1</v>
      </c>
      <c r="F186" s="240" t="s">
        <v>665</v>
      </c>
      <c r="G186" s="238"/>
      <c r="H186" s="241">
        <v>62.695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143</v>
      </c>
      <c r="AU186" s="247" t="s">
        <v>88</v>
      </c>
      <c r="AV186" s="13" t="s">
        <v>88</v>
      </c>
      <c r="AW186" s="13" t="s">
        <v>34</v>
      </c>
      <c r="AX186" s="13" t="s">
        <v>78</v>
      </c>
      <c r="AY186" s="247" t="s">
        <v>132</v>
      </c>
    </row>
    <row r="187" s="14" customFormat="1">
      <c r="A187" s="14"/>
      <c r="B187" s="248"/>
      <c r="C187" s="249"/>
      <c r="D187" s="232" t="s">
        <v>143</v>
      </c>
      <c r="E187" s="250" t="s">
        <v>1</v>
      </c>
      <c r="F187" s="251" t="s">
        <v>146</v>
      </c>
      <c r="G187" s="249"/>
      <c r="H187" s="252">
        <v>65.180000000000007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143</v>
      </c>
      <c r="AU187" s="258" t="s">
        <v>88</v>
      </c>
      <c r="AV187" s="14" t="s">
        <v>139</v>
      </c>
      <c r="AW187" s="14" t="s">
        <v>34</v>
      </c>
      <c r="AX187" s="14" t="s">
        <v>86</v>
      </c>
      <c r="AY187" s="258" t="s">
        <v>132</v>
      </c>
    </row>
    <row r="188" s="2" customFormat="1" ht="37.8" customHeight="1">
      <c r="A188" s="39"/>
      <c r="B188" s="40"/>
      <c r="C188" s="219" t="s">
        <v>255</v>
      </c>
      <c r="D188" s="219" t="s">
        <v>134</v>
      </c>
      <c r="E188" s="220" t="s">
        <v>159</v>
      </c>
      <c r="F188" s="221" t="s">
        <v>160</v>
      </c>
      <c r="G188" s="222" t="s">
        <v>149</v>
      </c>
      <c r="H188" s="223">
        <v>281.08999999999997</v>
      </c>
      <c r="I188" s="224"/>
      <c r="J188" s="225">
        <f>ROUND(I188*H188,2)</f>
        <v>0</v>
      </c>
      <c r="K188" s="221" t="s">
        <v>138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139</v>
      </c>
      <c r="AT188" s="230" t="s">
        <v>134</v>
      </c>
      <c r="AU188" s="230" t="s">
        <v>88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139</v>
      </c>
      <c r="BM188" s="230" t="s">
        <v>666</v>
      </c>
    </row>
    <row r="189" s="2" customFormat="1">
      <c r="A189" s="39"/>
      <c r="B189" s="40"/>
      <c r="C189" s="41"/>
      <c r="D189" s="232" t="s">
        <v>141</v>
      </c>
      <c r="E189" s="41"/>
      <c r="F189" s="233" t="s">
        <v>162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88</v>
      </c>
    </row>
    <row r="190" s="2" customFormat="1">
      <c r="A190" s="39"/>
      <c r="B190" s="40"/>
      <c r="C190" s="41"/>
      <c r="D190" s="232" t="s">
        <v>163</v>
      </c>
      <c r="E190" s="41"/>
      <c r="F190" s="259" t="s">
        <v>164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88</v>
      </c>
    </row>
    <row r="191" s="13" customFormat="1">
      <c r="A191" s="13"/>
      <c r="B191" s="237"/>
      <c r="C191" s="238"/>
      <c r="D191" s="232" t="s">
        <v>143</v>
      </c>
      <c r="E191" s="239" t="s">
        <v>1</v>
      </c>
      <c r="F191" s="240" t="s">
        <v>667</v>
      </c>
      <c r="G191" s="238"/>
      <c r="H191" s="241">
        <v>283.69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143</v>
      </c>
      <c r="AU191" s="247" t="s">
        <v>88</v>
      </c>
      <c r="AV191" s="13" t="s">
        <v>88</v>
      </c>
      <c r="AW191" s="13" t="s">
        <v>34</v>
      </c>
      <c r="AX191" s="13" t="s">
        <v>78</v>
      </c>
      <c r="AY191" s="247" t="s">
        <v>132</v>
      </c>
    </row>
    <row r="192" s="13" customFormat="1">
      <c r="A192" s="13"/>
      <c r="B192" s="237"/>
      <c r="C192" s="238"/>
      <c r="D192" s="232" t="s">
        <v>143</v>
      </c>
      <c r="E192" s="239" t="s">
        <v>1</v>
      </c>
      <c r="F192" s="240" t="s">
        <v>668</v>
      </c>
      <c r="G192" s="238"/>
      <c r="H192" s="241">
        <v>-2.6000000000000001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143</v>
      </c>
      <c r="AU192" s="247" t="s">
        <v>88</v>
      </c>
      <c r="AV192" s="13" t="s">
        <v>88</v>
      </c>
      <c r="AW192" s="13" t="s">
        <v>34</v>
      </c>
      <c r="AX192" s="13" t="s">
        <v>78</v>
      </c>
      <c r="AY192" s="247" t="s">
        <v>132</v>
      </c>
    </row>
    <row r="193" s="14" customFormat="1">
      <c r="A193" s="14"/>
      <c r="B193" s="248"/>
      <c r="C193" s="249"/>
      <c r="D193" s="232" t="s">
        <v>143</v>
      </c>
      <c r="E193" s="250" t="s">
        <v>1</v>
      </c>
      <c r="F193" s="251" t="s">
        <v>146</v>
      </c>
      <c r="G193" s="249"/>
      <c r="H193" s="252">
        <v>281.08999999999997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143</v>
      </c>
      <c r="AU193" s="258" t="s">
        <v>88</v>
      </c>
      <c r="AV193" s="14" t="s">
        <v>139</v>
      </c>
      <c r="AW193" s="14" t="s">
        <v>34</v>
      </c>
      <c r="AX193" s="14" t="s">
        <v>86</v>
      </c>
      <c r="AY193" s="258" t="s">
        <v>132</v>
      </c>
    </row>
    <row r="194" s="2" customFormat="1" ht="24.15" customHeight="1">
      <c r="A194" s="39"/>
      <c r="B194" s="40"/>
      <c r="C194" s="219" t="s">
        <v>260</v>
      </c>
      <c r="D194" s="219" t="s">
        <v>134</v>
      </c>
      <c r="E194" s="220" t="s">
        <v>669</v>
      </c>
      <c r="F194" s="221" t="s">
        <v>670</v>
      </c>
      <c r="G194" s="222" t="s">
        <v>149</v>
      </c>
      <c r="H194" s="223">
        <v>65.295000000000002</v>
      </c>
      <c r="I194" s="224"/>
      <c r="J194" s="225">
        <f>ROUND(I194*H194,2)</f>
        <v>0</v>
      </c>
      <c r="K194" s="221" t="s">
        <v>138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139</v>
      </c>
      <c r="AT194" s="230" t="s">
        <v>134</v>
      </c>
      <c r="AU194" s="230" t="s">
        <v>88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139</v>
      </c>
      <c r="BM194" s="230" t="s">
        <v>671</v>
      </c>
    </row>
    <row r="195" s="2" customFormat="1">
      <c r="A195" s="39"/>
      <c r="B195" s="40"/>
      <c r="C195" s="41"/>
      <c r="D195" s="232" t="s">
        <v>141</v>
      </c>
      <c r="E195" s="41"/>
      <c r="F195" s="233" t="s">
        <v>672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141</v>
      </c>
      <c r="AU195" s="18" t="s">
        <v>88</v>
      </c>
    </row>
    <row r="196" s="13" customFormat="1">
      <c r="A196" s="13"/>
      <c r="B196" s="237"/>
      <c r="C196" s="238"/>
      <c r="D196" s="232" t="s">
        <v>143</v>
      </c>
      <c r="E196" s="239" t="s">
        <v>1</v>
      </c>
      <c r="F196" s="240" t="s">
        <v>673</v>
      </c>
      <c r="G196" s="238"/>
      <c r="H196" s="241">
        <v>2.6000000000000001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143</v>
      </c>
      <c r="AU196" s="247" t="s">
        <v>88</v>
      </c>
      <c r="AV196" s="13" t="s">
        <v>88</v>
      </c>
      <c r="AW196" s="13" t="s">
        <v>34</v>
      </c>
      <c r="AX196" s="13" t="s">
        <v>78</v>
      </c>
      <c r="AY196" s="247" t="s">
        <v>132</v>
      </c>
    </row>
    <row r="197" s="13" customFormat="1">
      <c r="A197" s="13"/>
      <c r="B197" s="237"/>
      <c r="C197" s="238"/>
      <c r="D197" s="232" t="s">
        <v>143</v>
      </c>
      <c r="E197" s="239" t="s">
        <v>1</v>
      </c>
      <c r="F197" s="240" t="s">
        <v>674</v>
      </c>
      <c r="G197" s="238"/>
      <c r="H197" s="241">
        <v>62.695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143</v>
      </c>
      <c r="AU197" s="247" t="s">
        <v>88</v>
      </c>
      <c r="AV197" s="13" t="s">
        <v>88</v>
      </c>
      <c r="AW197" s="13" t="s">
        <v>34</v>
      </c>
      <c r="AX197" s="13" t="s">
        <v>78</v>
      </c>
      <c r="AY197" s="247" t="s">
        <v>132</v>
      </c>
    </row>
    <row r="198" s="14" customFormat="1">
      <c r="A198" s="14"/>
      <c r="B198" s="248"/>
      <c r="C198" s="249"/>
      <c r="D198" s="232" t="s">
        <v>143</v>
      </c>
      <c r="E198" s="250" t="s">
        <v>1</v>
      </c>
      <c r="F198" s="251" t="s">
        <v>146</v>
      </c>
      <c r="G198" s="249"/>
      <c r="H198" s="252">
        <v>65.295000000000002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143</v>
      </c>
      <c r="AU198" s="258" t="s">
        <v>88</v>
      </c>
      <c r="AV198" s="14" t="s">
        <v>139</v>
      </c>
      <c r="AW198" s="14" t="s">
        <v>34</v>
      </c>
      <c r="AX198" s="14" t="s">
        <v>86</v>
      </c>
      <c r="AY198" s="258" t="s">
        <v>132</v>
      </c>
    </row>
    <row r="199" s="2" customFormat="1" ht="24.15" customHeight="1">
      <c r="A199" s="39"/>
      <c r="B199" s="40"/>
      <c r="C199" s="219" t="s">
        <v>266</v>
      </c>
      <c r="D199" s="219" t="s">
        <v>134</v>
      </c>
      <c r="E199" s="220" t="s">
        <v>675</v>
      </c>
      <c r="F199" s="221" t="s">
        <v>676</v>
      </c>
      <c r="G199" s="222" t="s">
        <v>149</v>
      </c>
      <c r="H199" s="223">
        <v>2.6000000000000001</v>
      </c>
      <c r="I199" s="224"/>
      <c r="J199" s="225">
        <f>ROUND(I199*H199,2)</f>
        <v>0</v>
      </c>
      <c r="K199" s="221" t="s">
        <v>138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139</v>
      </c>
      <c r="AT199" s="230" t="s">
        <v>134</v>
      </c>
      <c r="AU199" s="230" t="s">
        <v>88</v>
      </c>
      <c r="AY199" s="18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139</v>
      </c>
      <c r="BM199" s="230" t="s">
        <v>677</v>
      </c>
    </row>
    <row r="200" s="2" customFormat="1">
      <c r="A200" s="39"/>
      <c r="B200" s="40"/>
      <c r="C200" s="41"/>
      <c r="D200" s="232" t="s">
        <v>141</v>
      </c>
      <c r="E200" s="41"/>
      <c r="F200" s="233" t="s">
        <v>678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141</v>
      </c>
      <c r="AU200" s="18" t="s">
        <v>88</v>
      </c>
    </row>
    <row r="201" s="13" customFormat="1">
      <c r="A201" s="13"/>
      <c r="B201" s="237"/>
      <c r="C201" s="238"/>
      <c r="D201" s="232" t="s">
        <v>143</v>
      </c>
      <c r="E201" s="239" t="s">
        <v>1</v>
      </c>
      <c r="F201" s="240" t="s">
        <v>673</v>
      </c>
      <c r="G201" s="238"/>
      <c r="H201" s="241">
        <v>2.6000000000000001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143</v>
      </c>
      <c r="AU201" s="247" t="s">
        <v>88</v>
      </c>
      <c r="AV201" s="13" t="s">
        <v>88</v>
      </c>
      <c r="AW201" s="13" t="s">
        <v>34</v>
      </c>
      <c r="AX201" s="13" t="s">
        <v>86</v>
      </c>
      <c r="AY201" s="247" t="s">
        <v>132</v>
      </c>
    </row>
    <row r="202" s="2" customFormat="1" ht="16.5" customHeight="1">
      <c r="A202" s="39"/>
      <c r="B202" s="40"/>
      <c r="C202" s="219" t="s">
        <v>7</v>
      </c>
      <c r="D202" s="219" t="s">
        <v>134</v>
      </c>
      <c r="E202" s="220" t="s">
        <v>167</v>
      </c>
      <c r="F202" s="221" t="s">
        <v>168</v>
      </c>
      <c r="G202" s="222" t="s">
        <v>149</v>
      </c>
      <c r="H202" s="223">
        <v>2.4849999999999999</v>
      </c>
      <c r="I202" s="224"/>
      <c r="J202" s="225">
        <f>ROUND(I202*H202,2)</f>
        <v>0</v>
      </c>
      <c r="K202" s="221" t="s">
        <v>138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139</v>
      </c>
      <c r="AT202" s="230" t="s">
        <v>134</v>
      </c>
      <c r="AU202" s="230" t="s">
        <v>88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139</v>
      </c>
      <c r="BM202" s="230" t="s">
        <v>679</v>
      </c>
    </row>
    <row r="203" s="2" customFormat="1">
      <c r="A203" s="39"/>
      <c r="B203" s="40"/>
      <c r="C203" s="41"/>
      <c r="D203" s="232" t="s">
        <v>141</v>
      </c>
      <c r="E203" s="41"/>
      <c r="F203" s="233" t="s">
        <v>170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141</v>
      </c>
      <c r="AU203" s="18" t="s">
        <v>88</v>
      </c>
    </row>
    <row r="204" s="13" customFormat="1">
      <c r="A204" s="13"/>
      <c r="B204" s="237"/>
      <c r="C204" s="238"/>
      <c r="D204" s="232" t="s">
        <v>143</v>
      </c>
      <c r="E204" s="239" t="s">
        <v>1</v>
      </c>
      <c r="F204" s="240" t="s">
        <v>680</v>
      </c>
      <c r="G204" s="238"/>
      <c r="H204" s="241">
        <v>2.4849999999999999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143</v>
      </c>
      <c r="AU204" s="247" t="s">
        <v>88</v>
      </c>
      <c r="AV204" s="13" t="s">
        <v>88</v>
      </c>
      <c r="AW204" s="13" t="s">
        <v>34</v>
      </c>
      <c r="AX204" s="13" t="s">
        <v>86</v>
      </c>
      <c r="AY204" s="247" t="s">
        <v>132</v>
      </c>
    </row>
    <row r="205" s="2" customFormat="1" ht="33" customHeight="1">
      <c r="A205" s="39"/>
      <c r="B205" s="40"/>
      <c r="C205" s="219" t="s">
        <v>286</v>
      </c>
      <c r="D205" s="219" t="s">
        <v>134</v>
      </c>
      <c r="E205" s="220" t="s">
        <v>173</v>
      </c>
      <c r="F205" s="221" t="s">
        <v>174</v>
      </c>
      <c r="G205" s="222" t="s">
        <v>175</v>
      </c>
      <c r="H205" s="223">
        <v>505.96199999999999</v>
      </c>
      <c r="I205" s="224"/>
      <c r="J205" s="225">
        <f>ROUND(I205*H205,2)</f>
        <v>0</v>
      </c>
      <c r="K205" s="221" t="s">
        <v>138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139</v>
      </c>
      <c r="AT205" s="230" t="s">
        <v>134</v>
      </c>
      <c r="AU205" s="230" t="s">
        <v>88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139</v>
      </c>
      <c r="BM205" s="230" t="s">
        <v>681</v>
      </c>
    </row>
    <row r="206" s="2" customFormat="1">
      <c r="A206" s="39"/>
      <c r="B206" s="40"/>
      <c r="C206" s="41"/>
      <c r="D206" s="232" t="s">
        <v>141</v>
      </c>
      <c r="E206" s="41"/>
      <c r="F206" s="233" t="s">
        <v>177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141</v>
      </c>
      <c r="AU206" s="18" t="s">
        <v>88</v>
      </c>
    </row>
    <row r="207" s="13" customFormat="1">
      <c r="A207" s="13"/>
      <c r="B207" s="237"/>
      <c r="C207" s="238"/>
      <c r="D207" s="232" t="s">
        <v>143</v>
      </c>
      <c r="E207" s="239" t="s">
        <v>1</v>
      </c>
      <c r="F207" s="240" t="s">
        <v>682</v>
      </c>
      <c r="G207" s="238"/>
      <c r="H207" s="241">
        <v>505.96199999999999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143</v>
      </c>
      <c r="AU207" s="247" t="s">
        <v>88</v>
      </c>
      <c r="AV207" s="13" t="s">
        <v>88</v>
      </c>
      <c r="AW207" s="13" t="s">
        <v>34</v>
      </c>
      <c r="AX207" s="13" t="s">
        <v>86</v>
      </c>
      <c r="AY207" s="247" t="s">
        <v>132</v>
      </c>
    </row>
    <row r="208" s="2" customFormat="1" ht="24.15" customHeight="1">
      <c r="A208" s="39"/>
      <c r="B208" s="40"/>
      <c r="C208" s="219" t="s">
        <v>292</v>
      </c>
      <c r="D208" s="219" t="s">
        <v>134</v>
      </c>
      <c r="E208" s="220" t="s">
        <v>683</v>
      </c>
      <c r="F208" s="221" t="s">
        <v>684</v>
      </c>
      <c r="G208" s="222" t="s">
        <v>149</v>
      </c>
      <c r="H208" s="223">
        <v>0.59999999999999998</v>
      </c>
      <c r="I208" s="224"/>
      <c r="J208" s="225">
        <f>ROUND(I208*H208,2)</f>
        <v>0</v>
      </c>
      <c r="K208" s="221" t="s">
        <v>138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139</v>
      </c>
      <c r="AT208" s="230" t="s">
        <v>134</v>
      </c>
      <c r="AU208" s="230" t="s">
        <v>88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139</v>
      </c>
      <c r="BM208" s="230" t="s">
        <v>685</v>
      </c>
    </row>
    <row r="209" s="2" customFormat="1">
      <c r="A209" s="39"/>
      <c r="B209" s="40"/>
      <c r="C209" s="41"/>
      <c r="D209" s="232" t="s">
        <v>141</v>
      </c>
      <c r="E209" s="41"/>
      <c r="F209" s="233" t="s">
        <v>686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141</v>
      </c>
      <c r="AU209" s="18" t="s">
        <v>88</v>
      </c>
    </row>
    <row r="210" s="15" customFormat="1">
      <c r="A210" s="15"/>
      <c r="B210" s="260"/>
      <c r="C210" s="261"/>
      <c r="D210" s="232" t="s">
        <v>143</v>
      </c>
      <c r="E210" s="262" t="s">
        <v>1</v>
      </c>
      <c r="F210" s="263" t="s">
        <v>687</v>
      </c>
      <c r="G210" s="261"/>
      <c r="H210" s="262" t="s">
        <v>1</v>
      </c>
      <c r="I210" s="264"/>
      <c r="J210" s="261"/>
      <c r="K210" s="261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143</v>
      </c>
      <c r="AU210" s="269" t="s">
        <v>88</v>
      </c>
      <c r="AV210" s="15" t="s">
        <v>86</v>
      </c>
      <c r="AW210" s="15" t="s">
        <v>34</v>
      </c>
      <c r="AX210" s="15" t="s">
        <v>78</v>
      </c>
      <c r="AY210" s="269" t="s">
        <v>132</v>
      </c>
    </row>
    <row r="211" s="13" customFormat="1">
      <c r="A211" s="13"/>
      <c r="B211" s="237"/>
      <c r="C211" s="238"/>
      <c r="D211" s="232" t="s">
        <v>143</v>
      </c>
      <c r="E211" s="239" t="s">
        <v>1</v>
      </c>
      <c r="F211" s="240" t="s">
        <v>688</v>
      </c>
      <c r="G211" s="238"/>
      <c r="H211" s="241">
        <v>0.59999999999999998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143</v>
      </c>
      <c r="AU211" s="247" t="s">
        <v>88</v>
      </c>
      <c r="AV211" s="13" t="s">
        <v>88</v>
      </c>
      <c r="AW211" s="13" t="s">
        <v>34</v>
      </c>
      <c r="AX211" s="13" t="s">
        <v>78</v>
      </c>
      <c r="AY211" s="247" t="s">
        <v>132</v>
      </c>
    </row>
    <row r="212" s="14" customFormat="1">
      <c r="A212" s="14"/>
      <c r="B212" s="248"/>
      <c r="C212" s="249"/>
      <c r="D212" s="232" t="s">
        <v>143</v>
      </c>
      <c r="E212" s="250" t="s">
        <v>1</v>
      </c>
      <c r="F212" s="251" t="s">
        <v>146</v>
      </c>
      <c r="G212" s="249"/>
      <c r="H212" s="252">
        <v>0.59999999999999998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143</v>
      </c>
      <c r="AU212" s="258" t="s">
        <v>88</v>
      </c>
      <c r="AV212" s="14" t="s">
        <v>139</v>
      </c>
      <c r="AW212" s="14" t="s">
        <v>34</v>
      </c>
      <c r="AX212" s="14" t="s">
        <v>86</v>
      </c>
      <c r="AY212" s="258" t="s">
        <v>132</v>
      </c>
    </row>
    <row r="213" s="2" customFormat="1" ht="24.15" customHeight="1">
      <c r="A213" s="39"/>
      <c r="B213" s="40"/>
      <c r="C213" s="219" t="s">
        <v>298</v>
      </c>
      <c r="D213" s="219" t="s">
        <v>134</v>
      </c>
      <c r="E213" s="220" t="s">
        <v>689</v>
      </c>
      <c r="F213" s="221" t="s">
        <v>690</v>
      </c>
      <c r="G213" s="222" t="s">
        <v>149</v>
      </c>
      <c r="H213" s="223">
        <v>2.3799999999999999</v>
      </c>
      <c r="I213" s="224"/>
      <c r="J213" s="225">
        <f>ROUND(I213*H213,2)</f>
        <v>0</v>
      </c>
      <c r="K213" s="221" t="s">
        <v>138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139</v>
      </c>
      <c r="AT213" s="230" t="s">
        <v>134</v>
      </c>
      <c r="AU213" s="230" t="s">
        <v>88</v>
      </c>
      <c r="AY213" s="18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139</v>
      </c>
      <c r="BM213" s="230" t="s">
        <v>691</v>
      </c>
    </row>
    <row r="214" s="2" customFormat="1">
      <c r="A214" s="39"/>
      <c r="B214" s="40"/>
      <c r="C214" s="41"/>
      <c r="D214" s="232" t="s">
        <v>141</v>
      </c>
      <c r="E214" s="41"/>
      <c r="F214" s="233" t="s">
        <v>692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88</v>
      </c>
    </row>
    <row r="215" s="13" customFormat="1">
      <c r="A215" s="13"/>
      <c r="B215" s="237"/>
      <c r="C215" s="238"/>
      <c r="D215" s="232" t="s">
        <v>143</v>
      </c>
      <c r="E215" s="239" t="s">
        <v>1</v>
      </c>
      <c r="F215" s="240" t="s">
        <v>693</v>
      </c>
      <c r="G215" s="238"/>
      <c r="H215" s="241">
        <v>2.3799999999999999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143</v>
      </c>
      <c r="AU215" s="247" t="s">
        <v>88</v>
      </c>
      <c r="AV215" s="13" t="s">
        <v>88</v>
      </c>
      <c r="AW215" s="13" t="s">
        <v>34</v>
      </c>
      <c r="AX215" s="13" t="s">
        <v>78</v>
      </c>
      <c r="AY215" s="247" t="s">
        <v>132</v>
      </c>
    </row>
    <row r="216" s="14" customFormat="1">
      <c r="A216" s="14"/>
      <c r="B216" s="248"/>
      <c r="C216" s="249"/>
      <c r="D216" s="232" t="s">
        <v>143</v>
      </c>
      <c r="E216" s="250" t="s">
        <v>1</v>
      </c>
      <c r="F216" s="251" t="s">
        <v>146</v>
      </c>
      <c r="G216" s="249"/>
      <c r="H216" s="252">
        <v>2.3799999999999999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143</v>
      </c>
      <c r="AU216" s="258" t="s">
        <v>88</v>
      </c>
      <c r="AV216" s="14" t="s">
        <v>139</v>
      </c>
      <c r="AW216" s="14" t="s">
        <v>34</v>
      </c>
      <c r="AX216" s="14" t="s">
        <v>86</v>
      </c>
      <c r="AY216" s="258" t="s">
        <v>132</v>
      </c>
    </row>
    <row r="217" s="2" customFormat="1" ht="16.5" customHeight="1">
      <c r="A217" s="39"/>
      <c r="B217" s="40"/>
      <c r="C217" s="270" t="s">
        <v>304</v>
      </c>
      <c r="D217" s="270" t="s">
        <v>228</v>
      </c>
      <c r="E217" s="271" t="s">
        <v>694</v>
      </c>
      <c r="F217" s="272" t="s">
        <v>695</v>
      </c>
      <c r="G217" s="273" t="s">
        <v>175</v>
      </c>
      <c r="H217" s="274">
        <v>5.96</v>
      </c>
      <c r="I217" s="275"/>
      <c r="J217" s="276">
        <f>ROUND(I217*H217,2)</f>
        <v>0</v>
      </c>
      <c r="K217" s="272" t="s">
        <v>138</v>
      </c>
      <c r="L217" s="277"/>
      <c r="M217" s="278" t="s">
        <v>1</v>
      </c>
      <c r="N217" s="279" t="s">
        <v>43</v>
      </c>
      <c r="O217" s="92"/>
      <c r="P217" s="228">
        <f>O217*H217</f>
        <v>0</v>
      </c>
      <c r="Q217" s="228">
        <v>1</v>
      </c>
      <c r="R217" s="228">
        <f>Q217*H217</f>
        <v>5.96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186</v>
      </c>
      <c r="AT217" s="230" t="s">
        <v>228</v>
      </c>
      <c r="AU217" s="230" t="s">
        <v>88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139</v>
      </c>
      <c r="BM217" s="230" t="s">
        <v>696</v>
      </c>
    </row>
    <row r="218" s="2" customFormat="1">
      <c r="A218" s="39"/>
      <c r="B218" s="40"/>
      <c r="C218" s="41"/>
      <c r="D218" s="232" t="s">
        <v>141</v>
      </c>
      <c r="E218" s="41"/>
      <c r="F218" s="233" t="s">
        <v>695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141</v>
      </c>
      <c r="AU218" s="18" t="s">
        <v>88</v>
      </c>
    </row>
    <row r="219" s="13" customFormat="1">
      <c r="A219" s="13"/>
      <c r="B219" s="237"/>
      <c r="C219" s="238"/>
      <c r="D219" s="232" t="s">
        <v>143</v>
      </c>
      <c r="E219" s="239" t="s">
        <v>1</v>
      </c>
      <c r="F219" s="240" t="s">
        <v>697</v>
      </c>
      <c r="G219" s="238"/>
      <c r="H219" s="241">
        <v>2.98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143</v>
      </c>
      <c r="AU219" s="247" t="s">
        <v>88</v>
      </c>
      <c r="AV219" s="13" t="s">
        <v>88</v>
      </c>
      <c r="AW219" s="13" t="s">
        <v>34</v>
      </c>
      <c r="AX219" s="13" t="s">
        <v>86</v>
      </c>
      <c r="AY219" s="247" t="s">
        <v>132</v>
      </c>
    </row>
    <row r="220" s="13" customFormat="1">
      <c r="A220" s="13"/>
      <c r="B220" s="237"/>
      <c r="C220" s="238"/>
      <c r="D220" s="232" t="s">
        <v>143</v>
      </c>
      <c r="E220" s="238"/>
      <c r="F220" s="240" t="s">
        <v>698</v>
      </c>
      <c r="G220" s="238"/>
      <c r="H220" s="241">
        <v>5.96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143</v>
      </c>
      <c r="AU220" s="247" t="s">
        <v>88</v>
      </c>
      <c r="AV220" s="13" t="s">
        <v>88</v>
      </c>
      <c r="AW220" s="13" t="s">
        <v>4</v>
      </c>
      <c r="AX220" s="13" t="s">
        <v>86</v>
      </c>
      <c r="AY220" s="247" t="s">
        <v>132</v>
      </c>
    </row>
    <row r="221" s="2" customFormat="1" ht="37.8" customHeight="1">
      <c r="A221" s="39"/>
      <c r="B221" s="40"/>
      <c r="C221" s="219" t="s">
        <v>316</v>
      </c>
      <c r="D221" s="219" t="s">
        <v>134</v>
      </c>
      <c r="E221" s="220" t="s">
        <v>699</v>
      </c>
      <c r="F221" s="221" t="s">
        <v>700</v>
      </c>
      <c r="G221" s="222" t="s">
        <v>137</v>
      </c>
      <c r="H221" s="223">
        <v>562.74000000000001</v>
      </c>
      <c r="I221" s="224"/>
      <c r="J221" s="225">
        <f>ROUND(I221*H221,2)</f>
        <v>0</v>
      </c>
      <c r="K221" s="221" t="s">
        <v>138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139</v>
      </c>
      <c r="AT221" s="230" t="s">
        <v>134</v>
      </c>
      <c r="AU221" s="230" t="s">
        <v>88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139</v>
      </c>
      <c r="BM221" s="230" t="s">
        <v>701</v>
      </c>
    </row>
    <row r="222" s="2" customFormat="1">
      <c r="A222" s="39"/>
      <c r="B222" s="40"/>
      <c r="C222" s="41"/>
      <c r="D222" s="232" t="s">
        <v>141</v>
      </c>
      <c r="E222" s="41"/>
      <c r="F222" s="233" t="s">
        <v>702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141</v>
      </c>
      <c r="AU222" s="18" t="s">
        <v>88</v>
      </c>
    </row>
    <row r="223" s="13" customFormat="1">
      <c r="A223" s="13"/>
      <c r="B223" s="237"/>
      <c r="C223" s="238"/>
      <c r="D223" s="232" t="s">
        <v>143</v>
      </c>
      <c r="E223" s="239" t="s">
        <v>1</v>
      </c>
      <c r="F223" s="240" t="s">
        <v>703</v>
      </c>
      <c r="G223" s="238"/>
      <c r="H223" s="241">
        <v>562.74000000000001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143</v>
      </c>
      <c r="AU223" s="247" t="s">
        <v>88</v>
      </c>
      <c r="AV223" s="13" t="s">
        <v>88</v>
      </c>
      <c r="AW223" s="13" t="s">
        <v>34</v>
      </c>
      <c r="AX223" s="13" t="s">
        <v>86</v>
      </c>
      <c r="AY223" s="247" t="s">
        <v>132</v>
      </c>
    </row>
    <row r="224" s="2" customFormat="1" ht="24.15" customHeight="1">
      <c r="A224" s="39"/>
      <c r="B224" s="40"/>
      <c r="C224" s="219" t="s">
        <v>322</v>
      </c>
      <c r="D224" s="219" t="s">
        <v>134</v>
      </c>
      <c r="E224" s="220" t="s">
        <v>704</v>
      </c>
      <c r="F224" s="221" t="s">
        <v>705</v>
      </c>
      <c r="G224" s="222" t="s">
        <v>137</v>
      </c>
      <c r="H224" s="223">
        <v>562.74000000000001</v>
      </c>
      <c r="I224" s="224"/>
      <c r="J224" s="225">
        <f>ROUND(I224*H224,2)</f>
        <v>0</v>
      </c>
      <c r="K224" s="221" t="s">
        <v>138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139</v>
      </c>
      <c r="AT224" s="230" t="s">
        <v>134</v>
      </c>
      <c r="AU224" s="230" t="s">
        <v>88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139</v>
      </c>
      <c r="BM224" s="230" t="s">
        <v>706</v>
      </c>
    </row>
    <row r="225" s="2" customFormat="1">
      <c r="A225" s="39"/>
      <c r="B225" s="40"/>
      <c r="C225" s="41"/>
      <c r="D225" s="232" t="s">
        <v>141</v>
      </c>
      <c r="E225" s="41"/>
      <c r="F225" s="233" t="s">
        <v>707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141</v>
      </c>
      <c r="AU225" s="18" t="s">
        <v>88</v>
      </c>
    </row>
    <row r="226" s="13" customFormat="1">
      <c r="A226" s="13"/>
      <c r="B226" s="237"/>
      <c r="C226" s="238"/>
      <c r="D226" s="232" t="s">
        <v>143</v>
      </c>
      <c r="E226" s="239" t="s">
        <v>1</v>
      </c>
      <c r="F226" s="240" t="s">
        <v>708</v>
      </c>
      <c r="G226" s="238"/>
      <c r="H226" s="241">
        <v>562.74000000000001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143</v>
      </c>
      <c r="AU226" s="247" t="s">
        <v>88</v>
      </c>
      <c r="AV226" s="13" t="s">
        <v>88</v>
      </c>
      <c r="AW226" s="13" t="s">
        <v>34</v>
      </c>
      <c r="AX226" s="13" t="s">
        <v>86</v>
      </c>
      <c r="AY226" s="247" t="s">
        <v>132</v>
      </c>
    </row>
    <row r="227" s="2" customFormat="1" ht="24.15" customHeight="1">
      <c r="A227" s="39"/>
      <c r="B227" s="40"/>
      <c r="C227" s="219" t="s">
        <v>326</v>
      </c>
      <c r="D227" s="219" t="s">
        <v>134</v>
      </c>
      <c r="E227" s="220" t="s">
        <v>709</v>
      </c>
      <c r="F227" s="221" t="s">
        <v>710</v>
      </c>
      <c r="G227" s="222" t="s">
        <v>137</v>
      </c>
      <c r="H227" s="223">
        <v>562.74000000000001</v>
      </c>
      <c r="I227" s="224"/>
      <c r="J227" s="225">
        <f>ROUND(I227*H227,2)</f>
        <v>0</v>
      </c>
      <c r="K227" s="221" t="s">
        <v>138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139</v>
      </c>
      <c r="AT227" s="230" t="s">
        <v>134</v>
      </c>
      <c r="AU227" s="230" t="s">
        <v>88</v>
      </c>
      <c r="AY227" s="18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139</v>
      </c>
      <c r="BM227" s="230" t="s">
        <v>711</v>
      </c>
    </row>
    <row r="228" s="2" customFormat="1">
      <c r="A228" s="39"/>
      <c r="B228" s="40"/>
      <c r="C228" s="41"/>
      <c r="D228" s="232" t="s">
        <v>141</v>
      </c>
      <c r="E228" s="41"/>
      <c r="F228" s="233" t="s">
        <v>712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141</v>
      </c>
      <c r="AU228" s="18" t="s">
        <v>88</v>
      </c>
    </row>
    <row r="229" s="13" customFormat="1">
      <c r="A229" s="13"/>
      <c r="B229" s="237"/>
      <c r="C229" s="238"/>
      <c r="D229" s="232" t="s">
        <v>143</v>
      </c>
      <c r="E229" s="239" t="s">
        <v>1</v>
      </c>
      <c r="F229" s="240" t="s">
        <v>703</v>
      </c>
      <c r="G229" s="238"/>
      <c r="H229" s="241">
        <v>562.74000000000001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143</v>
      </c>
      <c r="AU229" s="247" t="s">
        <v>88</v>
      </c>
      <c r="AV229" s="13" t="s">
        <v>88</v>
      </c>
      <c r="AW229" s="13" t="s">
        <v>34</v>
      </c>
      <c r="AX229" s="13" t="s">
        <v>86</v>
      </c>
      <c r="AY229" s="247" t="s">
        <v>132</v>
      </c>
    </row>
    <row r="230" s="2" customFormat="1" ht="16.5" customHeight="1">
      <c r="A230" s="39"/>
      <c r="B230" s="40"/>
      <c r="C230" s="270" t="s">
        <v>332</v>
      </c>
      <c r="D230" s="270" t="s">
        <v>228</v>
      </c>
      <c r="E230" s="271" t="s">
        <v>713</v>
      </c>
      <c r="F230" s="272" t="s">
        <v>714</v>
      </c>
      <c r="G230" s="273" t="s">
        <v>715</v>
      </c>
      <c r="H230" s="274">
        <v>16.882000000000001</v>
      </c>
      <c r="I230" s="275"/>
      <c r="J230" s="276">
        <f>ROUND(I230*H230,2)</f>
        <v>0</v>
      </c>
      <c r="K230" s="272" t="s">
        <v>138</v>
      </c>
      <c r="L230" s="277"/>
      <c r="M230" s="278" t="s">
        <v>1</v>
      </c>
      <c r="N230" s="279" t="s">
        <v>43</v>
      </c>
      <c r="O230" s="92"/>
      <c r="P230" s="228">
        <f>O230*H230</f>
        <v>0</v>
      </c>
      <c r="Q230" s="228">
        <v>0.001</v>
      </c>
      <c r="R230" s="228">
        <f>Q230*H230</f>
        <v>0.016882000000000001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186</v>
      </c>
      <c r="AT230" s="230" t="s">
        <v>228</v>
      </c>
      <c r="AU230" s="230" t="s">
        <v>88</v>
      </c>
      <c r="AY230" s="18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86</v>
      </c>
      <c r="BK230" s="231">
        <f>ROUND(I230*H230,2)</f>
        <v>0</v>
      </c>
      <c r="BL230" s="18" t="s">
        <v>139</v>
      </c>
      <c r="BM230" s="230" t="s">
        <v>716</v>
      </c>
    </row>
    <row r="231" s="2" customFormat="1">
      <c r="A231" s="39"/>
      <c r="B231" s="40"/>
      <c r="C231" s="41"/>
      <c r="D231" s="232" t="s">
        <v>141</v>
      </c>
      <c r="E231" s="41"/>
      <c r="F231" s="233" t="s">
        <v>714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141</v>
      </c>
      <c r="AU231" s="18" t="s">
        <v>88</v>
      </c>
    </row>
    <row r="232" s="13" customFormat="1">
      <c r="A232" s="13"/>
      <c r="B232" s="237"/>
      <c r="C232" s="238"/>
      <c r="D232" s="232" t="s">
        <v>143</v>
      </c>
      <c r="E232" s="239" t="s">
        <v>1</v>
      </c>
      <c r="F232" s="240" t="s">
        <v>717</v>
      </c>
      <c r="G232" s="238"/>
      <c r="H232" s="241">
        <v>16.882000000000001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143</v>
      </c>
      <c r="AU232" s="247" t="s">
        <v>88</v>
      </c>
      <c r="AV232" s="13" t="s">
        <v>88</v>
      </c>
      <c r="AW232" s="13" t="s">
        <v>34</v>
      </c>
      <c r="AX232" s="13" t="s">
        <v>86</v>
      </c>
      <c r="AY232" s="247" t="s">
        <v>132</v>
      </c>
    </row>
    <row r="233" s="2" customFormat="1" ht="24.15" customHeight="1">
      <c r="A233" s="39"/>
      <c r="B233" s="40"/>
      <c r="C233" s="219" t="s">
        <v>336</v>
      </c>
      <c r="D233" s="219" t="s">
        <v>134</v>
      </c>
      <c r="E233" s="220" t="s">
        <v>180</v>
      </c>
      <c r="F233" s="221" t="s">
        <v>181</v>
      </c>
      <c r="G233" s="222" t="s">
        <v>137</v>
      </c>
      <c r="H233" s="223">
        <v>556.25</v>
      </c>
      <c r="I233" s="224"/>
      <c r="J233" s="225">
        <f>ROUND(I233*H233,2)</f>
        <v>0</v>
      </c>
      <c r="K233" s="221" t="s">
        <v>138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134</v>
      </c>
      <c r="AU233" s="230" t="s">
        <v>88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139</v>
      </c>
      <c r="BM233" s="230" t="s">
        <v>718</v>
      </c>
    </row>
    <row r="234" s="2" customFormat="1">
      <c r="A234" s="39"/>
      <c r="B234" s="40"/>
      <c r="C234" s="41"/>
      <c r="D234" s="232" t="s">
        <v>141</v>
      </c>
      <c r="E234" s="41"/>
      <c r="F234" s="233" t="s">
        <v>183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141</v>
      </c>
      <c r="AU234" s="18" t="s">
        <v>88</v>
      </c>
    </row>
    <row r="235" s="13" customFormat="1">
      <c r="A235" s="13"/>
      <c r="B235" s="237"/>
      <c r="C235" s="238"/>
      <c r="D235" s="232" t="s">
        <v>143</v>
      </c>
      <c r="E235" s="239" t="s">
        <v>1</v>
      </c>
      <c r="F235" s="240" t="s">
        <v>719</v>
      </c>
      <c r="G235" s="238"/>
      <c r="H235" s="241">
        <v>556.25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143</v>
      </c>
      <c r="AU235" s="247" t="s">
        <v>88</v>
      </c>
      <c r="AV235" s="13" t="s">
        <v>88</v>
      </c>
      <c r="AW235" s="13" t="s">
        <v>34</v>
      </c>
      <c r="AX235" s="13" t="s">
        <v>86</v>
      </c>
      <c r="AY235" s="247" t="s">
        <v>132</v>
      </c>
    </row>
    <row r="236" s="2" customFormat="1" ht="16.5" customHeight="1">
      <c r="A236" s="39"/>
      <c r="B236" s="40"/>
      <c r="C236" s="270" t="s">
        <v>342</v>
      </c>
      <c r="D236" s="270" t="s">
        <v>228</v>
      </c>
      <c r="E236" s="271" t="s">
        <v>720</v>
      </c>
      <c r="F236" s="272" t="s">
        <v>721</v>
      </c>
      <c r="G236" s="273" t="s">
        <v>175</v>
      </c>
      <c r="H236" s="274">
        <v>37.337000000000003</v>
      </c>
      <c r="I236" s="275"/>
      <c r="J236" s="276">
        <f>ROUND(I236*H236,2)</f>
        <v>0</v>
      </c>
      <c r="K236" s="272" t="s">
        <v>138</v>
      </c>
      <c r="L236" s="277"/>
      <c r="M236" s="278" t="s">
        <v>1</v>
      </c>
      <c r="N236" s="279" t="s">
        <v>43</v>
      </c>
      <c r="O236" s="92"/>
      <c r="P236" s="228">
        <f>O236*H236</f>
        <v>0</v>
      </c>
      <c r="Q236" s="228">
        <v>1</v>
      </c>
      <c r="R236" s="228">
        <f>Q236*H236</f>
        <v>37.337000000000003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186</v>
      </c>
      <c r="AT236" s="230" t="s">
        <v>228</v>
      </c>
      <c r="AU236" s="230" t="s">
        <v>88</v>
      </c>
      <c r="AY236" s="18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139</v>
      </c>
      <c r="BM236" s="230" t="s">
        <v>722</v>
      </c>
    </row>
    <row r="237" s="2" customFormat="1">
      <c r="A237" s="39"/>
      <c r="B237" s="40"/>
      <c r="C237" s="41"/>
      <c r="D237" s="232" t="s">
        <v>141</v>
      </c>
      <c r="E237" s="41"/>
      <c r="F237" s="233" t="s">
        <v>721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141</v>
      </c>
      <c r="AU237" s="18" t="s">
        <v>88</v>
      </c>
    </row>
    <row r="238" s="2" customFormat="1">
      <c r="A238" s="39"/>
      <c r="B238" s="40"/>
      <c r="C238" s="41"/>
      <c r="D238" s="232" t="s">
        <v>163</v>
      </c>
      <c r="E238" s="41"/>
      <c r="F238" s="259" t="s">
        <v>723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163</v>
      </c>
      <c r="AU238" s="18" t="s">
        <v>88</v>
      </c>
    </row>
    <row r="239" s="13" customFormat="1">
      <c r="A239" s="13"/>
      <c r="B239" s="237"/>
      <c r="C239" s="238"/>
      <c r="D239" s="232" t="s">
        <v>143</v>
      </c>
      <c r="E239" s="239" t="s">
        <v>1</v>
      </c>
      <c r="F239" s="240" t="s">
        <v>724</v>
      </c>
      <c r="G239" s="238"/>
      <c r="H239" s="241">
        <v>83.438000000000002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143</v>
      </c>
      <c r="AU239" s="247" t="s">
        <v>88</v>
      </c>
      <c r="AV239" s="13" t="s">
        <v>88</v>
      </c>
      <c r="AW239" s="13" t="s">
        <v>34</v>
      </c>
      <c r="AX239" s="13" t="s">
        <v>78</v>
      </c>
      <c r="AY239" s="247" t="s">
        <v>132</v>
      </c>
    </row>
    <row r="240" s="13" customFormat="1">
      <c r="A240" s="13"/>
      <c r="B240" s="237"/>
      <c r="C240" s="238"/>
      <c r="D240" s="232" t="s">
        <v>143</v>
      </c>
      <c r="E240" s="239" t="s">
        <v>1</v>
      </c>
      <c r="F240" s="240" t="s">
        <v>725</v>
      </c>
      <c r="G240" s="238"/>
      <c r="H240" s="241">
        <v>-62.695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143</v>
      </c>
      <c r="AU240" s="247" t="s">
        <v>88</v>
      </c>
      <c r="AV240" s="13" t="s">
        <v>88</v>
      </c>
      <c r="AW240" s="13" t="s">
        <v>34</v>
      </c>
      <c r="AX240" s="13" t="s">
        <v>78</v>
      </c>
      <c r="AY240" s="247" t="s">
        <v>132</v>
      </c>
    </row>
    <row r="241" s="14" customFormat="1">
      <c r="A241" s="14"/>
      <c r="B241" s="248"/>
      <c r="C241" s="249"/>
      <c r="D241" s="232" t="s">
        <v>143</v>
      </c>
      <c r="E241" s="250" t="s">
        <v>1</v>
      </c>
      <c r="F241" s="251" t="s">
        <v>146</v>
      </c>
      <c r="G241" s="249"/>
      <c r="H241" s="252">
        <v>20.742999999999999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143</v>
      </c>
      <c r="AU241" s="258" t="s">
        <v>88</v>
      </c>
      <c r="AV241" s="14" t="s">
        <v>139</v>
      </c>
      <c r="AW241" s="14" t="s">
        <v>34</v>
      </c>
      <c r="AX241" s="14" t="s">
        <v>86</v>
      </c>
      <c r="AY241" s="258" t="s">
        <v>132</v>
      </c>
    </row>
    <row r="242" s="13" customFormat="1">
      <c r="A242" s="13"/>
      <c r="B242" s="237"/>
      <c r="C242" s="238"/>
      <c r="D242" s="232" t="s">
        <v>143</v>
      </c>
      <c r="E242" s="238"/>
      <c r="F242" s="240" t="s">
        <v>726</v>
      </c>
      <c r="G242" s="238"/>
      <c r="H242" s="241">
        <v>37.337000000000003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143</v>
      </c>
      <c r="AU242" s="247" t="s">
        <v>88</v>
      </c>
      <c r="AV242" s="13" t="s">
        <v>88</v>
      </c>
      <c r="AW242" s="13" t="s">
        <v>4</v>
      </c>
      <c r="AX242" s="13" t="s">
        <v>86</v>
      </c>
      <c r="AY242" s="247" t="s">
        <v>132</v>
      </c>
    </row>
    <row r="243" s="2" customFormat="1" ht="33" customHeight="1">
      <c r="A243" s="39"/>
      <c r="B243" s="40"/>
      <c r="C243" s="219" t="s">
        <v>348</v>
      </c>
      <c r="D243" s="219" t="s">
        <v>134</v>
      </c>
      <c r="E243" s="220" t="s">
        <v>727</v>
      </c>
      <c r="F243" s="221" t="s">
        <v>728</v>
      </c>
      <c r="G243" s="222" t="s">
        <v>137</v>
      </c>
      <c r="H243" s="223">
        <v>562.74000000000001</v>
      </c>
      <c r="I243" s="224"/>
      <c r="J243" s="225">
        <f>ROUND(I243*H243,2)</f>
        <v>0</v>
      </c>
      <c r="K243" s="221" t="s">
        <v>138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139</v>
      </c>
      <c r="AT243" s="230" t="s">
        <v>134</v>
      </c>
      <c r="AU243" s="230" t="s">
        <v>88</v>
      </c>
      <c r="AY243" s="18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139</v>
      </c>
      <c r="BM243" s="230" t="s">
        <v>729</v>
      </c>
    </row>
    <row r="244" s="2" customFormat="1">
      <c r="A244" s="39"/>
      <c r="B244" s="40"/>
      <c r="C244" s="41"/>
      <c r="D244" s="232" t="s">
        <v>141</v>
      </c>
      <c r="E244" s="41"/>
      <c r="F244" s="233" t="s">
        <v>730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141</v>
      </c>
      <c r="AU244" s="18" t="s">
        <v>88</v>
      </c>
    </row>
    <row r="245" s="13" customFormat="1">
      <c r="A245" s="13"/>
      <c r="B245" s="237"/>
      <c r="C245" s="238"/>
      <c r="D245" s="232" t="s">
        <v>143</v>
      </c>
      <c r="E245" s="239" t="s">
        <v>1</v>
      </c>
      <c r="F245" s="240" t="s">
        <v>703</v>
      </c>
      <c r="G245" s="238"/>
      <c r="H245" s="241">
        <v>562.74000000000001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143</v>
      </c>
      <c r="AU245" s="247" t="s">
        <v>88</v>
      </c>
      <c r="AV245" s="13" t="s">
        <v>88</v>
      </c>
      <c r="AW245" s="13" t="s">
        <v>34</v>
      </c>
      <c r="AX245" s="13" t="s">
        <v>86</v>
      </c>
      <c r="AY245" s="247" t="s">
        <v>132</v>
      </c>
    </row>
    <row r="246" s="2" customFormat="1" ht="33" customHeight="1">
      <c r="A246" s="39"/>
      <c r="B246" s="40"/>
      <c r="C246" s="219" t="s">
        <v>357</v>
      </c>
      <c r="D246" s="219" t="s">
        <v>134</v>
      </c>
      <c r="E246" s="220" t="s">
        <v>731</v>
      </c>
      <c r="F246" s="221" t="s">
        <v>732</v>
      </c>
      <c r="G246" s="222" t="s">
        <v>400</v>
      </c>
      <c r="H246" s="223">
        <v>1</v>
      </c>
      <c r="I246" s="224"/>
      <c r="J246" s="225">
        <f>ROUND(I246*H246,2)</f>
        <v>0</v>
      </c>
      <c r="K246" s="221" t="s">
        <v>138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0.12052</v>
      </c>
      <c r="R246" s="228">
        <f>Q246*H246</f>
        <v>0.12052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139</v>
      </c>
      <c r="AT246" s="230" t="s">
        <v>134</v>
      </c>
      <c r="AU246" s="230" t="s">
        <v>88</v>
      </c>
      <c r="AY246" s="18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139</v>
      </c>
      <c r="BM246" s="230" t="s">
        <v>733</v>
      </c>
    </row>
    <row r="247" s="2" customFormat="1">
      <c r="A247" s="39"/>
      <c r="B247" s="40"/>
      <c r="C247" s="41"/>
      <c r="D247" s="232" t="s">
        <v>141</v>
      </c>
      <c r="E247" s="41"/>
      <c r="F247" s="233" t="s">
        <v>734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141</v>
      </c>
      <c r="AU247" s="18" t="s">
        <v>88</v>
      </c>
    </row>
    <row r="248" s="13" customFormat="1">
      <c r="A248" s="13"/>
      <c r="B248" s="237"/>
      <c r="C248" s="238"/>
      <c r="D248" s="232" t="s">
        <v>143</v>
      </c>
      <c r="E248" s="239" t="s">
        <v>1</v>
      </c>
      <c r="F248" s="240" t="s">
        <v>86</v>
      </c>
      <c r="G248" s="238"/>
      <c r="H248" s="241">
        <v>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143</v>
      </c>
      <c r="AU248" s="247" t="s">
        <v>88</v>
      </c>
      <c r="AV248" s="13" t="s">
        <v>88</v>
      </c>
      <c r="AW248" s="13" t="s">
        <v>34</v>
      </c>
      <c r="AX248" s="13" t="s">
        <v>86</v>
      </c>
      <c r="AY248" s="247" t="s">
        <v>132</v>
      </c>
    </row>
    <row r="249" s="2" customFormat="1" ht="33" customHeight="1">
      <c r="A249" s="39"/>
      <c r="B249" s="40"/>
      <c r="C249" s="219" t="s">
        <v>363</v>
      </c>
      <c r="D249" s="219" t="s">
        <v>134</v>
      </c>
      <c r="E249" s="220" t="s">
        <v>735</v>
      </c>
      <c r="F249" s="221" t="s">
        <v>736</v>
      </c>
      <c r="G249" s="222" t="s">
        <v>400</v>
      </c>
      <c r="H249" s="223">
        <v>1</v>
      </c>
      <c r="I249" s="224"/>
      <c r="J249" s="225">
        <f>ROUND(I249*H249,2)</f>
        <v>0</v>
      </c>
      <c r="K249" s="221" t="s">
        <v>138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139</v>
      </c>
      <c r="AT249" s="230" t="s">
        <v>134</v>
      </c>
      <c r="AU249" s="230" t="s">
        <v>88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139</v>
      </c>
      <c r="BM249" s="230" t="s">
        <v>737</v>
      </c>
    </row>
    <row r="250" s="2" customFormat="1">
      <c r="A250" s="39"/>
      <c r="B250" s="40"/>
      <c r="C250" s="41"/>
      <c r="D250" s="232" t="s">
        <v>141</v>
      </c>
      <c r="E250" s="41"/>
      <c r="F250" s="233" t="s">
        <v>738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141</v>
      </c>
      <c r="AU250" s="18" t="s">
        <v>88</v>
      </c>
    </row>
    <row r="251" s="13" customFormat="1">
      <c r="A251" s="13"/>
      <c r="B251" s="237"/>
      <c r="C251" s="238"/>
      <c r="D251" s="232" t="s">
        <v>143</v>
      </c>
      <c r="E251" s="239" t="s">
        <v>1</v>
      </c>
      <c r="F251" s="240" t="s">
        <v>86</v>
      </c>
      <c r="G251" s="238"/>
      <c r="H251" s="241">
        <v>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143</v>
      </c>
      <c r="AU251" s="247" t="s">
        <v>88</v>
      </c>
      <c r="AV251" s="13" t="s">
        <v>88</v>
      </c>
      <c r="AW251" s="13" t="s">
        <v>34</v>
      </c>
      <c r="AX251" s="13" t="s">
        <v>86</v>
      </c>
      <c r="AY251" s="247" t="s">
        <v>132</v>
      </c>
    </row>
    <row r="252" s="2" customFormat="1" ht="33" customHeight="1">
      <c r="A252" s="39"/>
      <c r="B252" s="40"/>
      <c r="C252" s="219" t="s">
        <v>369</v>
      </c>
      <c r="D252" s="219" t="s">
        <v>134</v>
      </c>
      <c r="E252" s="220" t="s">
        <v>739</v>
      </c>
      <c r="F252" s="221" t="s">
        <v>740</v>
      </c>
      <c r="G252" s="222" t="s">
        <v>400</v>
      </c>
      <c r="H252" s="223">
        <v>1</v>
      </c>
      <c r="I252" s="224"/>
      <c r="J252" s="225">
        <f>ROUND(I252*H252,2)</f>
        <v>0</v>
      </c>
      <c r="K252" s="221" t="s">
        <v>138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139</v>
      </c>
      <c r="AT252" s="230" t="s">
        <v>134</v>
      </c>
      <c r="AU252" s="230" t="s">
        <v>88</v>
      </c>
      <c r="AY252" s="18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86</v>
      </c>
      <c r="BK252" s="231">
        <f>ROUND(I252*H252,2)</f>
        <v>0</v>
      </c>
      <c r="BL252" s="18" t="s">
        <v>139</v>
      </c>
      <c r="BM252" s="230" t="s">
        <v>741</v>
      </c>
    </row>
    <row r="253" s="2" customFormat="1">
      <c r="A253" s="39"/>
      <c r="B253" s="40"/>
      <c r="C253" s="41"/>
      <c r="D253" s="232" t="s">
        <v>141</v>
      </c>
      <c r="E253" s="41"/>
      <c r="F253" s="233" t="s">
        <v>742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141</v>
      </c>
      <c r="AU253" s="18" t="s">
        <v>88</v>
      </c>
    </row>
    <row r="254" s="13" customFormat="1">
      <c r="A254" s="13"/>
      <c r="B254" s="237"/>
      <c r="C254" s="238"/>
      <c r="D254" s="232" t="s">
        <v>143</v>
      </c>
      <c r="E254" s="239" t="s">
        <v>1</v>
      </c>
      <c r="F254" s="240" t="s">
        <v>86</v>
      </c>
      <c r="G254" s="238"/>
      <c r="H254" s="241">
        <v>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143</v>
      </c>
      <c r="AU254" s="247" t="s">
        <v>88</v>
      </c>
      <c r="AV254" s="13" t="s">
        <v>88</v>
      </c>
      <c r="AW254" s="13" t="s">
        <v>34</v>
      </c>
      <c r="AX254" s="13" t="s">
        <v>86</v>
      </c>
      <c r="AY254" s="247" t="s">
        <v>132</v>
      </c>
    </row>
    <row r="255" s="2" customFormat="1" ht="16.5" customHeight="1">
      <c r="A255" s="39"/>
      <c r="B255" s="40"/>
      <c r="C255" s="270" t="s">
        <v>374</v>
      </c>
      <c r="D255" s="270" t="s">
        <v>228</v>
      </c>
      <c r="E255" s="271" t="s">
        <v>743</v>
      </c>
      <c r="F255" s="272" t="s">
        <v>744</v>
      </c>
      <c r="G255" s="273" t="s">
        <v>400</v>
      </c>
      <c r="H255" s="274">
        <v>1</v>
      </c>
      <c r="I255" s="275"/>
      <c r="J255" s="276">
        <f>ROUND(I255*H255,2)</f>
        <v>0</v>
      </c>
      <c r="K255" s="272" t="s">
        <v>1</v>
      </c>
      <c r="L255" s="277"/>
      <c r="M255" s="278" t="s">
        <v>1</v>
      </c>
      <c r="N255" s="279" t="s">
        <v>43</v>
      </c>
      <c r="O255" s="92"/>
      <c r="P255" s="228">
        <f>O255*H255</f>
        <v>0</v>
      </c>
      <c r="Q255" s="228">
        <v>0.01</v>
      </c>
      <c r="R255" s="228">
        <f>Q255*H255</f>
        <v>0.01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186</v>
      </c>
      <c r="AT255" s="230" t="s">
        <v>228</v>
      </c>
      <c r="AU255" s="230" t="s">
        <v>88</v>
      </c>
      <c r="AY255" s="18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86</v>
      </c>
      <c r="BK255" s="231">
        <f>ROUND(I255*H255,2)</f>
        <v>0</v>
      </c>
      <c r="BL255" s="18" t="s">
        <v>139</v>
      </c>
      <c r="BM255" s="230" t="s">
        <v>745</v>
      </c>
    </row>
    <row r="256" s="2" customFormat="1">
      <c r="A256" s="39"/>
      <c r="B256" s="40"/>
      <c r="C256" s="41"/>
      <c r="D256" s="232" t="s">
        <v>141</v>
      </c>
      <c r="E256" s="41"/>
      <c r="F256" s="233" t="s">
        <v>744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141</v>
      </c>
      <c r="AU256" s="18" t="s">
        <v>88</v>
      </c>
    </row>
    <row r="257" s="13" customFormat="1">
      <c r="A257" s="13"/>
      <c r="B257" s="237"/>
      <c r="C257" s="238"/>
      <c r="D257" s="232" t="s">
        <v>143</v>
      </c>
      <c r="E257" s="239" t="s">
        <v>1</v>
      </c>
      <c r="F257" s="240" t="s">
        <v>86</v>
      </c>
      <c r="G257" s="238"/>
      <c r="H257" s="241">
        <v>1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143</v>
      </c>
      <c r="AU257" s="247" t="s">
        <v>88</v>
      </c>
      <c r="AV257" s="13" t="s">
        <v>88</v>
      </c>
      <c r="AW257" s="13" t="s">
        <v>34</v>
      </c>
      <c r="AX257" s="13" t="s">
        <v>86</v>
      </c>
      <c r="AY257" s="247" t="s">
        <v>132</v>
      </c>
    </row>
    <row r="258" s="2" customFormat="1" ht="33" customHeight="1">
      <c r="A258" s="39"/>
      <c r="B258" s="40"/>
      <c r="C258" s="219" t="s">
        <v>379</v>
      </c>
      <c r="D258" s="219" t="s">
        <v>134</v>
      </c>
      <c r="E258" s="220" t="s">
        <v>746</v>
      </c>
      <c r="F258" s="221" t="s">
        <v>747</v>
      </c>
      <c r="G258" s="222" t="s">
        <v>137</v>
      </c>
      <c r="H258" s="223">
        <v>562.74000000000001</v>
      </c>
      <c r="I258" s="224"/>
      <c r="J258" s="225">
        <f>ROUND(I258*H258,2)</f>
        <v>0</v>
      </c>
      <c r="K258" s="221" t="s">
        <v>138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139</v>
      </c>
      <c r="AT258" s="230" t="s">
        <v>134</v>
      </c>
      <c r="AU258" s="230" t="s">
        <v>88</v>
      </c>
      <c r="AY258" s="18" t="s">
        <v>132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139</v>
      </c>
      <c r="BM258" s="230" t="s">
        <v>748</v>
      </c>
    </row>
    <row r="259" s="2" customFormat="1">
      <c r="A259" s="39"/>
      <c r="B259" s="40"/>
      <c r="C259" s="41"/>
      <c r="D259" s="232" t="s">
        <v>141</v>
      </c>
      <c r="E259" s="41"/>
      <c r="F259" s="233" t="s">
        <v>749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141</v>
      </c>
      <c r="AU259" s="18" t="s">
        <v>88</v>
      </c>
    </row>
    <row r="260" s="13" customFormat="1">
      <c r="A260" s="13"/>
      <c r="B260" s="237"/>
      <c r="C260" s="238"/>
      <c r="D260" s="232" t="s">
        <v>143</v>
      </c>
      <c r="E260" s="239" t="s">
        <v>1</v>
      </c>
      <c r="F260" s="240" t="s">
        <v>703</v>
      </c>
      <c r="G260" s="238"/>
      <c r="H260" s="241">
        <v>562.74000000000001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143</v>
      </c>
      <c r="AU260" s="247" t="s">
        <v>88</v>
      </c>
      <c r="AV260" s="13" t="s">
        <v>88</v>
      </c>
      <c r="AW260" s="13" t="s">
        <v>34</v>
      </c>
      <c r="AX260" s="13" t="s">
        <v>86</v>
      </c>
      <c r="AY260" s="247" t="s">
        <v>132</v>
      </c>
    </row>
    <row r="261" s="2" customFormat="1" ht="16.5" customHeight="1">
      <c r="A261" s="39"/>
      <c r="B261" s="40"/>
      <c r="C261" s="219" t="s">
        <v>385</v>
      </c>
      <c r="D261" s="219" t="s">
        <v>134</v>
      </c>
      <c r="E261" s="220" t="s">
        <v>750</v>
      </c>
      <c r="F261" s="221" t="s">
        <v>751</v>
      </c>
      <c r="G261" s="222" t="s">
        <v>149</v>
      </c>
      <c r="H261" s="223">
        <v>14.069000000000001</v>
      </c>
      <c r="I261" s="224"/>
      <c r="J261" s="225">
        <f>ROUND(I261*H261,2)</f>
        <v>0</v>
      </c>
      <c r="K261" s="221" t="s">
        <v>138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139</v>
      </c>
      <c r="AT261" s="230" t="s">
        <v>134</v>
      </c>
      <c r="AU261" s="230" t="s">
        <v>88</v>
      </c>
      <c r="AY261" s="18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139</v>
      </c>
      <c r="BM261" s="230" t="s">
        <v>752</v>
      </c>
    </row>
    <row r="262" s="2" customFormat="1">
      <c r="A262" s="39"/>
      <c r="B262" s="40"/>
      <c r="C262" s="41"/>
      <c r="D262" s="232" t="s">
        <v>141</v>
      </c>
      <c r="E262" s="41"/>
      <c r="F262" s="233" t="s">
        <v>753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141</v>
      </c>
      <c r="AU262" s="18" t="s">
        <v>88</v>
      </c>
    </row>
    <row r="263" s="13" customFormat="1">
      <c r="A263" s="13"/>
      <c r="B263" s="237"/>
      <c r="C263" s="238"/>
      <c r="D263" s="232" t="s">
        <v>143</v>
      </c>
      <c r="E263" s="239" t="s">
        <v>1</v>
      </c>
      <c r="F263" s="240" t="s">
        <v>754</v>
      </c>
      <c r="G263" s="238"/>
      <c r="H263" s="241">
        <v>14.069000000000001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143</v>
      </c>
      <c r="AU263" s="247" t="s">
        <v>88</v>
      </c>
      <c r="AV263" s="13" t="s">
        <v>88</v>
      </c>
      <c r="AW263" s="13" t="s">
        <v>34</v>
      </c>
      <c r="AX263" s="13" t="s">
        <v>86</v>
      </c>
      <c r="AY263" s="247" t="s">
        <v>132</v>
      </c>
    </row>
    <row r="264" s="2" customFormat="1" ht="21.75" customHeight="1">
      <c r="A264" s="39"/>
      <c r="B264" s="40"/>
      <c r="C264" s="219" t="s">
        <v>390</v>
      </c>
      <c r="D264" s="219" t="s">
        <v>134</v>
      </c>
      <c r="E264" s="220" t="s">
        <v>755</v>
      </c>
      <c r="F264" s="221" t="s">
        <v>756</v>
      </c>
      <c r="G264" s="222" t="s">
        <v>149</v>
      </c>
      <c r="H264" s="223">
        <v>28.138000000000002</v>
      </c>
      <c r="I264" s="224"/>
      <c r="J264" s="225">
        <f>ROUND(I264*H264,2)</f>
        <v>0</v>
      </c>
      <c r="K264" s="221" t="s">
        <v>138</v>
      </c>
      <c r="L264" s="45"/>
      <c r="M264" s="226" t="s">
        <v>1</v>
      </c>
      <c r="N264" s="227" t="s">
        <v>43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139</v>
      </c>
      <c r="AT264" s="230" t="s">
        <v>134</v>
      </c>
      <c r="AU264" s="230" t="s">
        <v>88</v>
      </c>
      <c r="AY264" s="18" t="s">
        <v>132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86</v>
      </c>
      <c r="BK264" s="231">
        <f>ROUND(I264*H264,2)</f>
        <v>0</v>
      </c>
      <c r="BL264" s="18" t="s">
        <v>139</v>
      </c>
      <c r="BM264" s="230" t="s">
        <v>757</v>
      </c>
    </row>
    <row r="265" s="2" customFormat="1">
      <c r="A265" s="39"/>
      <c r="B265" s="40"/>
      <c r="C265" s="41"/>
      <c r="D265" s="232" t="s">
        <v>141</v>
      </c>
      <c r="E265" s="41"/>
      <c r="F265" s="233" t="s">
        <v>758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141</v>
      </c>
      <c r="AU265" s="18" t="s">
        <v>88</v>
      </c>
    </row>
    <row r="266" s="13" customFormat="1">
      <c r="A266" s="13"/>
      <c r="B266" s="237"/>
      <c r="C266" s="238"/>
      <c r="D266" s="232" t="s">
        <v>143</v>
      </c>
      <c r="E266" s="239" t="s">
        <v>1</v>
      </c>
      <c r="F266" s="240" t="s">
        <v>759</v>
      </c>
      <c r="G266" s="238"/>
      <c r="H266" s="241">
        <v>28.138000000000002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143</v>
      </c>
      <c r="AU266" s="247" t="s">
        <v>88</v>
      </c>
      <c r="AV266" s="13" t="s">
        <v>88</v>
      </c>
      <c r="AW266" s="13" t="s">
        <v>34</v>
      </c>
      <c r="AX266" s="13" t="s">
        <v>86</v>
      </c>
      <c r="AY266" s="247" t="s">
        <v>132</v>
      </c>
    </row>
    <row r="267" s="12" customFormat="1" ht="22.8" customHeight="1">
      <c r="A267" s="12"/>
      <c r="B267" s="203"/>
      <c r="C267" s="204"/>
      <c r="D267" s="205" t="s">
        <v>77</v>
      </c>
      <c r="E267" s="217" t="s">
        <v>139</v>
      </c>
      <c r="F267" s="217" t="s">
        <v>185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SUM(P268:P271)</f>
        <v>0</v>
      </c>
      <c r="Q267" s="211"/>
      <c r="R267" s="212">
        <f>SUM(R268:R271)</f>
        <v>0</v>
      </c>
      <c r="S267" s="211"/>
      <c r="T267" s="213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86</v>
      </c>
      <c r="AT267" s="215" t="s">
        <v>77</v>
      </c>
      <c r="AU267" s="215" t="s">
        <v>86</v>
      </c>
      <c r="AY267" s="214" t="s">
        <v>132</v>
      </c>
      <c r="BK267" s="216">
        <f>SUM(BK268:BK271)</f>
        <v>0</v>
      </c>
    </row>
    <row r="268" s="2" customFormat="1" ht="24.15" customHeight="1">
      <c r="A268" s="39"/>
      <c r="B268" s="40"/>
      <c r="C268" s="219" t="s">
        <v>397</v>
      </c>
      <c r="D268" s="219" t="s">
        <v>134</v>
      </c>
      <c r="E268" s="220" t="s">
        <v>760</v>
      </c>
      <c r="F268" s="221" t="s">
        <v>761</v>
      </c>
      <c r="G268" s="222" t="s">
        <v>149</v>
      </c>
      <c r="H268" s="223">
        <v>0.65000000000000002</v>
      </c>
      <c r="I268" s="224"/>
      <c r="J268" s="225">
        <f>ROUND(I268*H268,2)</f>
        <v>0</v>
      </c>
      <c r="K268" s="221" t="s">
        <v>138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139</v>
      </c>
      <c r="AT268" s="230" t="s">
        <v>134</v>
      </c>
      <c r="AU268" s="230" t="s">
        <v>88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139</v>
      </c>
      <c r="BM268" s="230" t="s">
        <v>762</v>
      </c>
    </row>
    <row r="269" s="2" customFormat="1">
      <c r="A269" s="39"/>
      <c r="B269" s="40"/>
      <c r="C269" s="41"/>
      <c r="D269" s="232" t="s">
        <v>141</v>
      </c>
      <c r="E269" s="41"/>
      <c r="F269" s="233" t="s">
        <v>763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141</v>
      </c>
      <c r="AU269" s="18" t="s">
        <v>88</v>
      </c>
    </row>
    <row r="270" s="13" customFormat="1">
      <c r="A270" s="13"/>
      <c r="B270" s="237"/>
      <c r="C270" s="238"/>
      <c r="D270" s="232" t="s">
        <v>143</v>
      </c>
      <c r="E270" s="239" t="s">
        <v>1</v>
      </c>
      <c r="F270" s="240" t="s">
        <v>764</v>
      </c>
      <c r="G270" s="238"/>
      <c r="H270" s="241">
        <v>0.65000000000000002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143</v>
      </c>
      <c r="AU270" s="247" t="s">
        <v>88</v>
      </c>
      <c r="AV270" s="13" t="s">
        <v>88</v>
      </c>
      <c r="AW270" s="13" t="s">
        <v>34</v>
      </c>
      <c r="AX270" s="13" t="s">
        <v>78</v>
      </c>
      <c r="AY270" s="247" t="s">
        <v>132</v>
      </c>
    </row>
    <row r="271" s="14" customFormat="1">
      <c r="A271" s="14"/>
      <c r="B271" s="248"/>
      <c r="C271" s="249"/>
      <c r="D271" s="232" t="s">
        <v>143</v>
      </c>
      <c r="E271" s="250" t="s">
        <v>1</v>
      </c>
      <c r="F271" s="251" t="s">
        <v>765</v>
      </c>
      <c r="G271" s="249"/>
      <c r="H271" s="252">
        <v>0.65000000000000002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143</v>
      </c>
      <c r="AU271" s="258" t="s">
        <v>88</v>
      </c>
      <c r="AV271" s="14" t="s">
        <v>139</v>
      </c>
      <c r="AW271" s="14" t="s">
        <v>34</v>
      </c>
      <c r="AX271" s="14" t="s">
        <v>86</v>
      </c>
      <c r="AY271" s="258" t="s">
        <v>132</v>
      </c>
    </row>
    <row r="272" s="12" customFormat="1" ht="22.8" customHeight="1">
      <c r="A272" s="12"/>
      <c r="B272" s="203"/>
      <c r="C272" s="204"/>
      <c r="D272" s="205" t="s">
        <v>77</v>
      </c>
      <c r="E272" s="217" t="s">
        <v>166</v>
      </c>
      <c r="F272" s="217" t="s">
        <v>192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SUM(P273:P356)</f>
        <v>0</v>
      </c>
      <c r="Q272" s="211"/>
      <c r="R272" s="212">
        <f>SUM(R273:R356)</f>
        <v>95.51125866000001</v>
      </c>
      <c r="S272" s="211"/>
      <c r="T272" s="213">
        <f>SUM(T273:T356)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86</v>
      </c>
      <c r="AT272" s="215" t="s">
        <v>77</v>
      </c>
      <c r="AU272" s="215" t="s">
        <v>86</v>
      </c>
      <c r="AY272" s="214" t="s">
        <v>132</v>
      </c>
      <c r="BK272" s="216">
        <f>SUM(BK273:BK356)</f>
        <v>0</v>
      </c>
    </row>
    <row r="273" s="2" customFormat="1" ht="21.75" customHeight="1">
      <c r="A273" s="39"/>
      <c r="B273" s="40"/>
      <c r="C273" s="219" t="s">
        <v>405</v>
      </c>
      <c r="D273" s="219" t="s">
        <v>134</v>
      </c>
      <c r="E273" s="220" t="s">
        <v>766</v>
      </c>
      <c r="F273" s="221" t="s">
        <v>767</v>
      </c>
      <c r="G273" s="222" t="s">
        <v>137</v>
      </c>
      <c r="H273" s="223">
        <v>386.95999999999998</v>
      </c>
      <c r="I273" s="224"/>
      <c r="J273" s="225">
        <f>ROUND(I273*H273,2)</f>
        <v>0</v>
      </c>
      <c r="K273" s="221" t="s">
        <v>138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139</v>
      </c>
      <c r="AT273" s="230" t="s">
        <v>134</v>
      </c>
      <c r="AU273" s="230" t="s">
        <v>88</v>
      </c>
      <c r="AY273" s="18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139</v>
      </c>
      <c r="BM273" s="230" t="s">
        <v>768</v>
      </c>
    </row>
    <row r="274" s="2" customFormat="1">
      <c r="A274" s="39"/>
      <c r="B274" s="40"/>
      <c r="C274" s="41"/>
      <c r="D274" s="232" t="s">
        <v>141</v>
      </c>
      <c r="E274" s="41"/>
      <c r="F274" s="233" t="s">
        <v>769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141</v>
      </c>
      <c r="AU274" s="18" t="s">
        <v>88</v>
      </c>
    </row>
    <row r="275" s="13" customFormat="1">
      <c r="A275" s="13"/>
      <c r="B275" s="237"/>
      <c r="C275" s="238"/>
      <c r="D275" s="232" t="s">
        <v>143</v>
      </c>
      <c r="E275" s="239" t="s">
        <v>1</v>
      </c>
      <c r="F275" s="240" t="s">
        <v>770</v>
      </c>
      <c r="G275" s="238"/>
      <c r="H275" s="241">
        <v>188.97999999999999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143</v>
      </c>
      <c r="AU275" s="247" t="s">
        <v>88</v>
      </c>
      <c r="AV275" s="13" t="s">
        <v>88</v>
      </c>
      <c r="AW275" s="13" t="s">
        <v>34</v>
      </c>
      <c r="AX275" s="13" t="s">
        <v>78</v>
      </c>
      <c r="AY275" s="247" t="s">
        <v>132</v>
      </c>
    </row>
    <row r="276" s="13" customFormat="1">
      <c r="A276" s="13"/>
      <c r="B276" s="237"/>
      <c r="C276" s="238"/>
      <c r="D276" s="232" t="s">
        <v>143</v>
      </c>
      <c r="E276" s="239" t="s">
        <v>1</v>
      </c>
      <c r="F276" s="240" t="s">
        <v>771</v>
      </c>
      <c r="G276" s="238"/>
      <c r="H276" s="241">
        <v>197.97999999999999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143</v>
      </c>
      <c r="AU276" s="247" t="s">
        <v>88</v>
      </c>
      <c r="AV276" s="13" t="s">
        <v>88</v>
      </c>
      <c r="AW276" s="13" t="s">
        <v>34</v>
      </c>
      <c r="AX276" s="13" t="s">
        <v>78</v>
      </c>
      <c r="AY276" s="247" t="s">
        <v>132</v>
      </c>
    </row>
    <row r="277" s="14" customFormat="1">
      <c r="A277" s="14"/>
      <c r="B277" s="248"/>
      <c r="C277" s="249"/>
      <c r="D277" s="232" t="s">
        <v>143</v>
      </c>
      <c r="E277" s="250" t="s">
        <v>1</v>
      </c>
      <c r="F277" s="251" t="s">
        <v>146</v>
      </c>
      <c r="G277" s="249"/>
      <c r="H277" s="252">
        <v>386.95999999999998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143</v>
      </c>
      <c r="AU277" s="258" t="s">
        <v>88</v>
      </c>
      <c r="AV277" s="14" t="s">
        <v>139</v>
      </c>
      <c r="AW277" s="14" t="s">
        <v>34</v>
      </c>
      <c r="AX277" s="14" t="s">
        <v>86</v>
      </c>
      <c r="AY277" s="258" t="s">
        <v>132</v>
      </c>
    </row>
    <row r="278" s="2" customFormat="1" ht="21.75" customHeight="1">
      <c r="A278" s="39"/>
      <c r="B278" s="40"/>
      <c r="C278" s="219" t="s">
        <v>413</v>
      </c>
      <c r="D278" s="219" t="s">
        <v>134</v>
      </c>
      <c r="E278" s="220" t="s">
        <v>194</v>
      </c>
      <c r="F278" s="221" t="s">
        <v>772</v>
      </c>
      <c r="G278" s="222" t="s">
        <v>137</v>
      </c>
      <c r="H278" s="223">
        <v>13.25</v>
      </c>
      <c r="I278" s="224"/>
      <c r="J278" s="225">
        <f>ROUND(I278*H278,2)</f>
        <v>0</v>
      </c>
      <c r="K278" s="221" t="s">
        <v>138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139</v>
      </c>
      <c r="AT278" s="230" t="s">
        <v>134</v>
      </c>
      <c r="AU278" s="230" t="s">
        <v>88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139</v>
      </c>
      <c r="BM278" s="230" t="s">
        <v>773</v>
      </c>
    </row>
    <row r="279" s="2" customFormat="1">
      <c r="A279" s="39"/>
      <c r="B279" s="40"/>
      <c r="C279" s="41"/>
      <c r="D279" s="232" t="s">
        <v>141</v>
      </c>
      <c r="E279" s="41"/>
      <c r="F279" s="233" t="s">
        <v>197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141</v>
      </c>
      <c r="AU279" s="18" t="s">
        <v>88</v>
      </c>
    </row>
    <row r="280" s="13" customFormat="1">
      <c r="A280" s="13"/>
      <c r="B280" s="237"/>
      <c r="C280" s="238"/>
      <c r="D280" s="232" t="s">
        <v>143</v>
      </c>
      <c r="E280" s="239" t="s">
        <v>1</v>
      </c>
      <c r="F280" s="240" t="s">
        <v>774</v>
      </c>
      <c r="G280" s="238"/>
      <c r="H280" s="241">
        <v>13.25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143</v>
      </c>
      <c r="AU280" s="247" t="s">
        <v>88</v>
      </c>
      <c r="AV280" s="13" t="s">
        <v>88</v>
      </c>
      <c r="AW280" s="13" t="s">
        <v>34</v>
      </c>
      <c r="AX280" s="13" t="s">
        <v>86</v>
      </c>
      <c r="AY280" s="247" t="s">
        <v>132</v>
      </c>
    </row>
    <row r="281" s="2" customFormat="1" ht="21.75" customHeight="1">
      <c r="A281" s="39"/>
      <c r="B281" s="40"/>
      <c r="C281" s="219" t="s">
        <v>419</v>
      </c>
      <c r="D281" s="219" t="s">
        <v>134</v>
      </c>
      <c r="E281" s="220" t="s">
        <v>200</v>
      </c>
      <c r="F281" s="221" t="s">
        <v>775</v>
      </c>
      <c r="G281" s="222" t="s">
        <v>137</v>
      </c>
      <c r="H281" s="223">
        <v>173.18000000000001</v>
      </c>
      <c r="I281" s="224"/>
      <c r="J281" s="225">
        <f>ROUND(I281*H281,2)</f>
        <v>0</v>
      </c>
      <c r="K281" s="221" t="s">
        <v>138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139</v>
      </c>
      <c r="AT281" s="230" t="s">
        <v>134</v>
      </c>
      <c r="AU281" s="230" t="s">
        <v>88</v>
      </c>
      <c r="AY281" s="18" t="s">
        <v>132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139</v>
      </c>
      <c r="BM281" s="230" t="s">
        <v>776</v>
      </c>
    </row>
    <row r="282" s="2" customFormat="1">
      <c r="A282" s="39"/>
      <c r="B282" s="40"/>
      <c r="C282" s="41"/>
      <c r="D282" s="232" t="s">
        <v>141</v>
      </c>
      <c r="E282" s="41"/>
      <c r="F282" s="233" t="s">
        <v>203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141</v>
      </c>
      <c r="AU282" s="18" t="s">
        <v>88</v>
      </c>
    </row>
    <row r="283" s="13" customFormat="1">
      <c r="A283" s="13"/>
      <c r="B283" s="237"/>
      <c r="C283" s="238"/>
      <c r="D283" s="232" t="s">
        <v>143</v>
      </c>
      <c r="E283" s="239" t="s">
        <v>1</v>
      </c>
      <c r="F283" s="240" t="s">
        <v>777</v>
      </c>
      <c r="G283" s="238"/>
      <c r="H283" s="241">
        <v>173.18000000000001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143</v>
      </c>
      <c r="AU283" s="247" t="s">
        <v>88</v>
      </c>
      <c r="AV283" s="13" t="s">
        <v>88</v>
      </c>
      <c r="AW283" s="13" t="s">
        <v>34</v>
      </c>
      <c r="AX283" s="13" t="s">
        <v>86</v>
      </c>
      <c r="AY283" s="247" t="s">
        <v>132</v>
      </c>
    </row>
    <row r="284" s="2" customFormat="1" ht="21.75" customHeight="1">
      <c r="A284" s="39"/>
      <c r="B284" s="40"/>
      <c r="C284" s="219" t="s">
        <v>425</v>
      </c>
      <c r="D284" s="219" t="s">
        <v>134</v>
      </c>
      <c r="E284" s="220" t="s">
        <v>778</v>
      </c>
      <c r="F284" s="221" t="s">
        <v>779</v>
      </c>
      <c r="G284" s="222" t="s">
        <v>137</v>
      </c>
      <c r="H284" s="223">
        <v>171.84</v>
      </c>
      <c r="I284" s="224"/>
      <c r="J284" s="225">
        <f>ROUND(I284*H284,2)</f>
        <v>0</v>
      </c>
      <c r="K284" s="221" t="s">
        <v>138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139</v>
      </c>
      <c r="AT284" s="230" t="s">
        <v>134</v>
      </c>
      <c r="AU284" s="230" t="s">
        <v>88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139</v>
      </c>
      <c r="BM284" s="230" t="s">
        <v>780</v>
      </c>
    </row>
    <row r="285" s="2" customFormat="1">
      <c r="A285" s="39"/>
      <c r="B285" s="40"/>
      <c r="C285" s="41"/>
      <c r="D285" s="232" t="s">
        <v>141</v>
      </c>
      <c r="E285" s="41"/>
      <c r="F285" s="233" t="s">
        <v>781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141</v>
      </c>
      <c r="AU285" s="18" t="s">
        <v>88</v>
      </c>
    </row>
    <row r="286" s="13" customFormat="1">
      <c r="A286" s="13"/>
      <c r="B286" s="237"/>
      <c r="C286" s="238"/>
      <c r="D286" s="232" t="s">
        <v>143</v>
      </c>
      <c r="E286" s="239" t="s">
        <v>1</v>
      </c>
      <c r="F286" s="240" t="s">
        <v>782</v>
      </c>
      <c r="G286" s="238"/>
      <c r="H286" s="241">
        <v>143.27000000000001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143</v>
      </c>
      <c r="AU286" s="247" t="s">
        <v>88</v>
      </c>
      <c r="AV286" s="13" t="s">
        <v>88</v>
      </c>
      <c r="AW286" s="13" t="s">
        <v>34</v>
      </c>
      <c r="AX286" s="13" t="s">
        <v>78</v>
      </c>
      <c r="AY286" s="247" t="s">
        <v>132</v>
      </c>
    </row>
    <row r="287" s="13" customFormat="1">
      <c r="A287" s="13"/>
      <c r="B287" s="237"/>
      <c r="C287" s="238"/>
      <c r="D287" s="232" t="s">
        <v>143</v>
      </c>
      <c r="E287" s="239" t="s">
        <v>1</v>
      </c>
      <c r="F287" s="240" t="s">
        <v>783</v>
      </c>
      <c r="G287" s="238"/>
      <c r="H287" s="241">
        <v>28.57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143</v>
      </c>
      <c r="AU287" s="247" t="s">
        <v>88</v>
      </c>
      <c r="AV287" s="13" t="s">
        <v>88</v>
      </c>
      <c r="AW287" s="13" t="s">
        <v>34</v>
      </c>
      <c r="AX287" s="13" t="s">
        <v>78</v>
      </c>
      <c r="AY287" s="247" t="s">
        <v>132</v>
      </c>
    </row>
    <row r="288" s="14" customFormat="1">
      <c r="A288" s="14"/>
      <c r="B288" s="248"/>
      <c r="C288" s="249"/>
      <c r="D288" s="232" t="s">
        <v>143</v>
      </c>
      <c r="E288" s="250" t="s">
        <v>1</v>
      </c>
      <c r="F288" s="251" t="s">
        <v>146</v>
      </c>
      <c r="G288" s="249"/>
      <c r="H288" s="252">
        <v>171.84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143</v>
      </c>
      <c r="AU288" s="258" t="s">
        <v>88</v>
      </c>
      <c r="AV288" s="14" t="s">
        <v>139</v>
      </c>
      <c r="AW288" s="14" t="s">
        <v>34</v>
      </c>
      <c r="AX288" s="14" t="s">
        <v>86</v>
      </c>
      <c r="AY288" s="258" t="s">
        <v>132</v>
      </c>
    </row>
    <row r="289" s="2" customFormat="1" ht="16.5" customHeight="1">
      <c r="A289" s="39"/>
      <c r="B289" s="40"/>
      <c r="C289" s="219" t="s">
        <v>432</v>
      </c>
      <c r="D289" s="219" t="s">
        <v>134</v>
      </c>
      <c r="E289" s="220" t="s">
        <v>784</v>
      </c>
      <c r="F289" s="221" t="s">
        <v>785</v>
      </c>
      <c r="G289" s="222" t="s">
        <v>137</v>
      </c>
      <c r="H289" s="223">
        <v>4.1200000000000001</v>
      </c>
      <c r="I289" s="224"/>
      <c r="J289" s="225">
        <f>ROUND(I289*H289,2)</f>
        <v>0</v>
      </c>
      <c r="K289" s="221" t="s">
        <v>138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139</v>
      </c>
      <c r="AT289" s="230" t="s">
        <v>134</v>
      </c>
      <c r="AU289" s="230" t="s">
        <v>88</v>
      </c>
      <c r="AY289" s="18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139</v>
      </c>
      <c r="BM289" s="230" t="s">
        <v>786</v>
      </c>
    </row>
    <row r="290" s="2" customFormat="1">
      <c r="A290" s="39"/>
      <c r="B290" s="40"/>
      <c r="C290" s="41"/>
      <c r="D290" s="232" t="s">
        <v>141</v>
      </c>
      <c r="E290" s="41"/>
      <c r="F290" s="233" t="s">
        <v>787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141</v>
      </c>
      <c r="AU290" s="18" t="s">
        <v>88</v>
      </c>
    </row>
    <row r="291" s="13" customFormat="1">
      <c r="A291" s="13"/>
      <c r="B291" s="237"/>
      <c r="C291" s="238"/>
      <c r="D291" s="232" t="s">
        <v>143</v>
      </c>
      <c r="E291" s="239" t="s">
        <v>1</v>
      </c>
      <c r="F291" s="240" t="s">
        <v>788</v>
      </c>
      <c r="G291" s="238"/>
      <c r="H291" s="241">
        <v>4.1200000000000001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143</v>
      </c>
      <c r="AU291" s="247" t="s">
        <v>88</v>
      </c>
      <c r="AV291" s="13" t="s">
        <v>88</v>
      </c>
      <c r="AW291" s="13" t="s">
        <v>34</v>
      </c>
      <c r="AX291" s="13" t="s">
        <v>86</v>
      </c>
      <c r="AY291" s="247" t="s">
        <v>132</v>
      </c>
    </row>
    <row r="292" s="2" customFormat="1" ht="16.5" customHeight="1">
      <c r="A292" s="39"/>
      <c r="B292" s="40"/>
      <c r="C292" s="219" t="s">
        <v>438</v>
      </c>
      <c r="D292" s="219" t="s">
        <v>134</v>
      </c>
      <c r="E292" s="220" t="s">
        <v>206</v>
      </c>
      <c r="F292" s="221" t="s">
        <v>789</v>
      </c>
      <c r="G292" s="222" t="s">
        <v>137</v>
      </c>
      <c r="H292" s="223">
        <v>327.20999999999998</v>
      </c>
      <c r="I292" s="224"/>
      <c r="J292" s="225">
        <f>ROUND(I292*H292,2)</f>
        <v>0</v>
      </c>
      <c r="K292" s="221" t="s">
        <v>138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139</v>
      </c>
      <c r="AT292" s="230" t="s">
        <v>134</v>
      </c>
      <c r="AU292" s="230" t="s">
        <v>88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139</v>
      </c>
      <c r="BM292" s="230" t="s">
        <v>790</v>
      </c>
    </row>
    <row r="293" s="2" customFormat="1">
      <c r="A293" s="39"/>
      <c r="B293" s="40"/>
      <c r="C293" s="41"/>
      <c r="D293" s="232" t="s">
        <v>141</v>
      </c>
      <c r="E293" s="41"/>
      <c r="F293" s="233" t="s">
        <v>209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141</v>
      </c>
      <c r="AU293" s="18" t="s">
        <v>88</v>
      </c>
    </row>
    <row r="294" s="13" customFormat="1">
      <c r="A294" s="13"/>
      <c r="B294" s="237"/>
      <c r="C294" s="238"/>
      <c r="D294" s="232" t="s">
        <v>143</v>
      </c>
      <c r="E294" s="239" t="s">
        <v>1</v>
      </c>
      <c r="F294" s="240" t="s">
        <v>782</v>
      </c>
      <c r="G294" s="238"/>
      <c r="H294" s="241">
        <v>143.27000000000001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143</v>
      </c>
      <c r="AU294" s="247" t="s">
        <v>88</v>
      </c>
      <c r="AV294" s="13" t="s">
        <v>88</v>
      </c>
      <c r="AW294" s="13" t="s">
        <v>34</v>
      </c>
      <c r="AX294" s="13" t="s">
        <v>78</v>
      </c>
      <c r="AY294" s="247" t="s">
        <v>132</v>
      </c>
    </row>
    <row r="295" s="13" customFormat="1">
      <c r="A295" s="13"/>
      <c r="B295" s="237"/>
      <c r="C295" s="238"/>
      <c r="D295" s="232" t="s">
        <v>143</v>
      </c>
      <c r="E295" s="239" t="s">
        <v>1</v>
      </c>
      <c r="F295" s="240" t="s">
        <v>791</v>
      </c>
      <c r="G295" s="238"/>
      <c r="H295" s="241">
        <v>148.09999999999999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143</v>
      </c>
      <c r="AU295" s="247" t="s">
        <v>88</v>
      </c>
      <c r="AV295" s="13" t="s">
        <v>88</v>
      </c>
      <c r="AW295" s="13" t="s">
        <v>34</v>
      </c>
      <c r="AX295" s="13" t="s">
        <v>78</v>
      </c>
      <c r="AY295" s="247" t="s">
        <v>132</v>
      </c>
    </row>
    <row r="296" s="13" customFormat="1">
      <c r="A296" s="13"/>
      <c r="B296" s="237"/>
      <c r="C296" s="238"/>
      <c r="D296" s="232" t="s">
        <v>143</v>
      </c>
      <c r="E296" s="239" t="s">
        <v>1</v>
      </c>
      <c r="F296" s="240" t="s">
        <v>792</v>
      </c>
      <c r="G296" s="238"/>
      <c r="H296" s="241">
        <v>22.59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143</v>
      </c>
      <c r="AU296" s="247" t="s">
        <v>88</v>
      </c>
      <c r="AV296" s="13" t="s">
        <v>88</v>
      </c>
      <c r="AW296" s="13" t="s">
        <v>34</v>
      </c>
      <c r="AX296" s="13" t="s">
        <v>78</v>
      </c>
      <c r="AY296" s="247" t="s">
        <v>132</v>
      </c>
    </row>
    <row r="297" s="13" customFormat="1">
      <c r="A297" s="13"/>
      <c r="B297" s="237"/>
      <c r="C297" s="238"/>
      <c r="D297" s="232" t="s">
        <v>143</v>
      </c>
      <c r="E297" s="239" t="s">
        <v>1</v>
      </c>
      <c r="F297" s="240" t="s">
        <v>774</v>
      </c>
      <c r="G297" s="238"/>
      <c r="H297" s="241">
        <v>13.25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143</v>
      </c>
      <c r="AU297" s="247" t="s">
        <v>88</v>
      </c>
      <c r="AV297" s="13" t="s">
        <v>88</v>
      </c>
      <c r="AW297" s="13" t="s">
        <v>34</v>
      </c>
      <c r="AX297" s="13" t="s">
        <v>78</v>
      </c>
      <c r="AY297" s="247" t="s">
        <v>132</v>
      </c>
    </row>
    <row r="298" s="14" customFormat="1">
      <c r="A298" s="14"/>
      <c r="B298" s="248"/>
      <c r="C298" s="249"/>
      <c r="D298" s="232" t="s">
        <v>143</v>
      </c>
      <c r="E298" s="250" t="s">
        <v>1</v>
      </c>
      <c r="F298" s="251" t="s">
        <v>146</v>
      </c>
      <c r="G298" s="249"/>
      <c r="H298" s="252">
        <v>327.20999999999998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143</v>
      </c>
      <c r="AU298" s="258" t="s">
        <v>88</v>
      </c>
      <c r="AV298" s="14" t="s">
        <v>139</v>
      </c>
      <c r="AW298" s="14" t="s">
        <v>34</v>
      </c>
      <c r="AX298" s="14" t="s">
        <v>86</v>
      </c>
      <c r="AY298" s="258" t="s">
        <v>132</v>
      </c>
    </row>
    <row r="299" s="2" customFormat="1" ht="16.5" customHeight="1">
      <c r="A299" s="39"/>
      <c r="B299" s="40"/>
      <c r="C299" s="219" t="s">
        <v>444</v>
      </c>
      <c r="D299" s="219" t="s">
        <v>134</v>
      </c>
      <c r="E299" s="220" t="s">
        <v>793</v>
      </c>
      <c r="F299" s="221" t="s">
        <v>794</v>
      </c>
      <c r="G299" s="222" t="s">
        <v>137</v>
      </c>
      <c r="H299" s="223">
        <v>197.97999999999999</v>
      </c>
      <c r="I299" s="224"/>
      <c r="J299" s="225">
        <f>ROUND(I299*H299,2)</f>
        <v>0</v>
      </c>
      <c r="K299" s="221" t="s">
        <v>138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139</v>
      </c>
      <c r="AT299" s="230" t="s">
        <v>134</v>
      </c>
      <c r="AU299" s="230" t="s">
        <v>88</v>
      </c>
      <c r="AY299" s="18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139</v>
      </c>
      <c r="BM299" s="230" t="s">
        <v>795</v>
      </c>
    </row>
    <row r="300" s="2" customFormat="1">
      <c r="A300" s="39"/>
      <c r="B300" s="40"/>
      <c r="C300" s="41"/>
      <c r="D300" s="232" t="s">
        <v>141</v>
      </c>
      <c r="E300" s="41"/>
      <c r="F300" s="233" t="s">
        <v>796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141</v>
      </c>
      <c r="AU300" s="18" t="s">
        <v>88</v>
      </c>
    </row>
    <row r="301" s="13" customFormat="1">
      <c r="A301" s="13"/>
      <c r="B301" s="237"/>
      <c r="C301" s="238"/>
      <c r="D301" s="232" t="s">
        <v>143</v>
      </c>
      <c r="E301" s="239" t="s">
        <v>1</v>
      </c>
      <c r="F301" s="240" t="s">
        <v>797</v>
      </c>
      <c r="G301" s="238"/>
      <c r="H301" s="241">
        <v>197.97999999999999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143</v>
      </c>
      <c r="AU301" s="247" t="s">
        <v>88</v>
      </c>
      <c r="AV301" s="13" t="s">
        <v>88</v>
      </c>
      <c r="AW301" s="13" t="s">
        <v>34</v>
      </c>
      <c r="AX301" s="13" t="s">
        <v>86</v>
      </c>
      <c r="AY301" s="247" t="s">
        <v>132</v>
      </c>
    </row>
    <row r="302" s="2" customFormat="1" ht="33" customHeight="1">
      <c r="A302" s="39"/>
      <c r="B302" s="40"/>
      <c r="C302" s="219" t="s">
        <v>450</v>
      </c>
      <c r="D302" s="219" t="s">
        <v>134</v>
      </c>
      <c r="E302" s="220" t="s">
        <v>798</v>
      </c>
      <c r="F302" s="221" t="s">
        <v>799</v>
      </c>
      <c r="G302" s="222" t="s">
        <v>137</v>
      </c>
      <c r="H302" s="223">
        <v>351.85000000000002</v>
      </c>
      <c r="I302" s="224"/>
      <c r="J302" s="225">
        <f>ROUND(I302*H302,2)</f>
        <v>0</v>
      </c>
      <c r="K302" s="221" t="s">
        <v>138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139</v>
      </c>
      <c r="AT302" s="230" t="s">
        <v>134</v>
      </c>
      <c r="AU302" s="230" t="s">
        <v>88</v>
      </c>
      <c r="AY302" s="18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139</v>
      </c>
      <c r="BM302" s="230" t="s">
        <v>800</v>
      </c>
    </row>
    <row r="303" s="2" customFormat="1">
      <c r="A303" s="39"/>
      <c r="B303" s="40"/>
      <c r="C303" s="41"/>
      <c r="D303" s="232" t="s">
        <v>141</v>
      </c>
      <c r="E303" s="41"/>
      <c r="F303" s="233" t="s">
        <v>801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141</v>
      </c>
      <c r="AU303" s="18" t="s">
        <v>88</v>
      </c>
    </row>
    <row r="304" s="13" customFormat="1">
      <c r="A304" s="13"/>
      <c r="B304" s="237"/>
      <c r="C304" s="238"/>
      <c r="D304" s="232" t="s">
        <v>143</v>
      </c>
      <c r="E304" s="239" t="s">
        <v>1</v>
      </c>
      <c r="F304" s="240" t="s">
        <v>802</v>
      </c>
      <c r="G304" s="238"/>
      <c r="H304" s="241">
        <v>351.85000000000002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143</v>
      </c>
      <c r="AU304" s="247" t="s">
        <v>88</v>
      </c>
      <c r="AV304" s="13" t="s">
        <v>88</v>
      </c>
      <c r="AW304" s="13" t="s">
        <v>34</v>
      </c>
      <c r="AX304" s="13" t="s">
        <v>86</v>
      </c>
      <c r="AY304" s="247" t="s">
        <v>132</v>
      </c>
    </row>
    <row r="305" s="2" customFormat="1" ht="21.75" customHeight="1">
      <c r="A305" s="39"/>
      <c r="B305" s="40"/>
      <c r="C305" s="219" t="s">
        <v>458</v>
      </c>
      <c r="D305" s="219" t="s">
        <v>134</v>
      </c>
      <c r="E305" s="220" t="s">
        <v>803</v>
      </c>
      <c r="F305" s="221" t="s">
        <v>804</v>
      </c>
      <c r="G305" s="222" t="s">
        <v>137</v>
      </c>
      <c r="H305" s="223">
        <v>547.05999999999995</v>
      </c>
      <c r="I305" s="224"/>
      <c r="J305" s="225">
        <f>ROUND(I305*H305,2)</f>
        <v>0</v>
      </c>
      <c r="K305" s="221" t="s">
        <v>138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139</v>
      </c>
      <c r="AT305" s="230" t="s">
        <v>134</v>
      </c>
      <c r="AU305" s="230" t="s">
        <v>88</v>
      </c>
      <c r="AY305" s="18" t="s">
        <v>132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139</v>
      </c>
      <c r="BM305" s="230" t="s">
        <v>805</v>
      </c>
    </row>
    <row r="306" s="2" customFormat="1">
      <c r="A306" s="39"/>
      <c r="B306" s="40"/>
      <c r="C306" s="41"/>
      <c r="D306" s="232" t="s">
        <v>141</v>
      </c>
      <c r="E306" s="41"/>
      <c r="F306" s="233" t="s">
        <v>806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141</v>
      </c>
      <c r="AU306" s="18" t="s">
        <v>88</v>
      </c>
    </row>
    <row r="307" s="13" customFormat="1">
      <c r="A307" s="13"/>
      <c r="B307" s="237"/>
      <c r="C307" s="238"/>
      <c r="D307" s="232" t="s">
        <v>143</v>
      </c>
      <c r="E307" s="239" t="s">
        <v>1</v>
      </c>
      <c r="F307" s="240" t="s">
        <v>807</v>
      </c>
      <c r="G307" s="238"/>
      <c r="H307" s="241">
        <v>547.05999999999995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143</v>
      </c>
      <c r="AU307" s="247" t="s">
        <v>88</v>
      </c>
      <c r="AV307" s="13" t="s">
        <v>88</v>
      </c>
      <c r="AW307" s="13" t="s">
        <v>34</v>
      </c>
      <c r="AX307" s="13" t="s">
        <v>86</v>
      </c>
      <c r="AY307" s="247" t="s">
        <v>132</v>
      </c>
    </row>
    <row r="308" s="2" customFormat="1" ht="33" customHeight="1">
      <c r="A308" s="39"/>
      <c r="B308" s="40"/>
      <c r="C308" s="219" t="s">
        <v>467</v>
      </c>
      <c r="D308" s="219" t="s">
        <v>134</v>
      </c>
      <c r="E308" s="220" t="s">
        <v>808</v>
      </c>
      <c r="F308" s="221" t="s">
        <v>809</v>
      </c>
      <c r="G308" s="222" t="s">
        <v>137</v>
      </c>
      <c r="H308" s="223">
        <v>547.05999999999995</v>
      </c>
      <c r="I308" s="224"/>
      <c r="J308" s="225">
        <f>ROUND(I308*H308,2)</f>
        <v>0</v>
      </c>
      <c r="K308" s="221" t="s">
        <v>138</v>
      </c>
      <c r="L308" s="45"/>
      <c r="M308" s="226" t="s">
        <v>1</v>
      </c>
      <c r="N308" s="227" t="s">
        <v>43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139</v>
      </c>
      <c r="AT308" s="230" t="s">
        <v>134</v>
      </c>
      <c r="AU308" s="230" t="s">
        <v>88</v>
      </c>
      <c r="AY308" s="18" t="s">
        <v>132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86</v>
      </c>
      <c r="BK308" s="231">
        <f>ROUND(I308*H308,2)</f>
        <v>0</v>
      </c>
      <c r="BL308" s="18" t="s">
        <v>139</v>
      </c>
      <c r="BM308" s="230" t="s">
        <v>810</v>
      </c>
    </row>
    <row r="309" s="2" customFormat="1">
      <c r="A309" s="39"/>
      <c r="B309" s="40"/>
      <c r="C309" s="41"/>
      <c r="D309" s="232" t="s">
        <v>141</v>
      </c>
      <c r="E309" s="41"/>
      <c r="F309" s="233" t="s">
        <v>811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141</v>
      </c>
      <c r="AU309" s="18" t="s">
        <v>88</v>
      </c>
    </row>
    <row r="310" s="13" customFormat="1">
      <c r="A310" s="13"/>
      <c r="B310" s="237"/>
      <c r="C310" s="238"/>
      <c r="D310" s="232" t="s">
        <v>143</v>
      </c>
      <c r="E310" s="239" t="s">
        <v>1</v>
      </c>
      <c r="F310" s="240" t="s">
        <v>812</v>
      </c>
      <c r="G310" s="238"/>
      <c r="H310" s="241">
        <v>547.05999999999995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143</v>
      </c>
      <c r="AU310" s="247" t="s">
        <v>88</v>
      </c>
      <c r="AV310" s="13" t="s">
        <v>88</v>
      </c>
      <c r="AW310" s="13" t="s">
        <v>34</v>
      </c>
      <c r="AX310" s="13" t="s">
        <v>86</v>
      </c>
      <c r="AY310" s="247" t="s">
        <v>132</v>
      </c>
    </row>
    <row r="311" s="2" customFormat="1" ht="24.15" customHeight="1">
      <c r="A311" s="39"/>
      <c r="B311" s="40"/>
      <c r="C311" s="219" t="s">
        <v>475</v>
      </c>
      <c r="D311" s="219" t="s">
        <v>134</v>
      </c>
      <c r="E311" s="220" t="s">
        <v>813</v>
      </c>
      <c r="F311" s="221" t="s">
        <v>814</v>
      </c>
      <c r="G311" s="222" t="s">
        <v>137</v>
      </c>
      <c r="H311" s="223">
        <v>33.039000000000001</v>
      </c>
      <c r="I311" s="224"/>
      <c r="J311" s="225">
        <f>ROUND(I311*H311,2)</f>
        <v>0</v>
      </c>
      <c r="K311" s="221" t="s">
        <v>138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0.19536000000000001</v>
      </c>
      <c r="R311" s="228">
        <f>Q311*H311</f>
        <v>6.4544990400000009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139</v>
      </c>
      <c r="AT311" s="230" t="s">
        <v>134</v>
      </c>
      <c r="AU311" s="230" t="s">
        <v>88</v>
      </c>
      <c r="AY311" s="18" t="s">
        <v>132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139</v>
      </c>
      <c r="BM311" s="230" t="s">
        <v>815</v>
      </c>
    </row>
    <row r="312" s="2" customFormat="1">
      <c r="A312" s="39"/>
      <c r="B312" s="40"/>
      <c r="C312" s="41"/>
      <c r="D312" s="232" t="s">
        <v>141</v>
      </c>
      <c r="E312" s="41"/>
      <c r="F312" s="233" t="s">
        <v>816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141</v>
      </c>
      <c r="AU312" s="18" t="s">
        <v>88</v>
      </c>
    </row>
    <row r="313" s="15" customFormat="1">
      <c r="A313" s="15"/>
      <c r="B313" s="260"/>
      <c r="C313" s="261"/>
      <c r="D313" s="232" t="s">
        <v>143</v>
      </c>
      <c r="E313" s="262" t="s">
        <v>1</v>
      </c>
      <c r="F313" s="263" t="s">
        <v>817</v>
      </c>
      <c r="G313" s="261"/>
      <c r="H313" s="262" t="s">
        <v>1</v>
      </c>
      <c r="I313" s="264"/>
      <c r="J313" s="261"/>
      <c r="K313" s="261"/>
      <c r="L313" s="265"/>
      <c r="M313" s="266"/>
      <c r="N313" s="267"/>
      <c r="O313" s="267"/>
      <c r="P313" s="267"/>
      <c r="Q313" s="267"/>
      <c r="R313" s="267"/>
      <c r="S313" s="267"/>
      <c r="T313" s="26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9" t="s">
        <v>143</v>
      </c>
      <c r="AU313" s="269" t="s">
        <v>88</v>
      </c>
      <c r="AV313" s="15" t="s">
        <v>86</v>
      </c>
      <c r="AW313" s="15" t="s">
        <v>34</v>
      </c>
      <c r="AX313" s="15" t="s">
        <v>78</v>
      </c>
      <c r="AY313" s="269" t="s">
        <v>132</v>
      </c>
    </row>
    <row r="314" s="13" customFormat="1">
      <c r="A314" s="13"/>
      <c r="B314" s="237"/>
      <c r="C314" s="238"/>
      <c r="D314" s="232" t="s">
        <v>143</v>
      </c>
      <c r="E314" s="239" t="s">
        <v>1</v>
      </c>
      <c r="F314" s="240" t="s">
        <v>818</v>
      </c>
      <c r="G314" s="238"/>
      <c r="H314" s="241">
        <v>28.57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143</v>
      </c>
      <c r="AU314" s="247" t="s">
        <v>88</v>
      </c>
      <c r="AV314" s="13" t="s">
        <v>88</v>
      </c>
      <c r="AW314" s="13" t="s">
        <v>34</v>
      </c>
      <c r="AX314" s="13" t="s">
        <v>78</v>
      </c>
      <c r="AY314" s="247" t="s">
        <v>132</v>
      </c>
    </row>
    <row r="315" s="13" customFormat="1">
      <c r="A315" s="13"/>
      <c r="B315" s="237"/>
      <c r="C315" s="238"/>
      <c r="D315" s="232" t="s">
        <v>143</v>
      </c>
      <c r="E315" s="239" t="s">
        <v>1</v>
      </c>
      <c r="F315" s="240" t="s">
        <v>819</v>
      </c>
      <c r="G315" s="238"/>
      <c r="H315" s="241">
        <v>-4.9809999999999999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143</v>
      </c>
      <c r="AU315" s="247" t="s">
        <v>88</v>
      </c>
      <c r="AV315" s="13" t="s">
        <v>88</v>
      </c>
      <c r="AW315" s="13" t="s">
        <v>34</v>
      </c>
      <c r="AX315" s="13" t="s">
        <v>78</v>
      </c>
      <c r="AY315" s="247" t="s">
        <v>132</v>
      </c>
    </row>
    <row r="316" s="15" customFormat="1">
      <c r="A316" s="15"/>
      <c r="B316" s="260"/>
      <c r="C316" s="261"/>
      <c r="D316" s="232" t="s">
        <v>143</v>
      </c>
      <c r="E316" s="262" t="s">
        <v>1</v>
      </c>
      <c r="F316" s="263" t="s">
        <v>820</v>
      </c>
      <c r="G316" s="261"/>
      <c r="H316" s="262" t="s">
        <v>1</v>
      </c>
      <c r="I316" s="264"/>
      <c r="J316" s="261"/>
      <c r="K316" s="261"/>
      <c r="L316" s="265"/>
      <c r="M316" s="266"/>
      <c r="N316" s="267"/>
      <c r="O316" s="267"/>
      <c r="P316" s="267"/>
      <c r="Q316" s="267"/>
      <c r="R316" s="267"/>
      <c r="S316" s="267"/>
      <c r="T316" s="268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9" t="s">
        <v>143</v>
      </c>
      <c r="AU316" s="269" t="s">
        <v>88</v>
      </c>
      <c r="AV316" s="15" t="s">
        <v>86</v>
      </c>
      <c r="AW316" s="15" t="s">
        <v>34</v>
      </c>
      <c r="AX316" s="15" t="s">
        <v>78</v>
      </c>
      <c r="AY316" s="269" t="s">
        <v>132</v>
      </c>
    </row>
    <row r="317" s="13" customFormat="1">
      <c r="A317" s="13"/>
      <c r="B317" s="237"/>
      <c r="C317" s="238"/>
      <c r="D317" s="232" t="s">
        <v>143</v>
      </c>
      <c r="E317" s="239" t="s">
        <v>1</v>
      </c>
      <c r="F317" s="240" t="s">
        <v>821</v>
      </c>
      <c r="G317" s="238"/>
      <c r="H317" s="241">
        <v>13.25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143</v>
      </c>
      <c r="AU317" s="247" t="s">
        <v>88</v>
      </c>
      <c r="AV317" s="13" t="s">
        <v>88</v>
      </c>
      <c r="AW317" s="13" t="s">
        <v>34</v>
      </c>
      <c r="AX317" s="13" t="s">
        <v>78</v>
      </c>
      <c r="AY317" s="247" t="s">
        <v>132</v>
      </c>
    </row>
    <row r="318" s="13" customFormat="1">
      <c r="A318" s="13"/>
      <c r="B318" s="237"/>
      <c r="C318" s="238"/>
      <c r="D318" s="232" t="s">
        <v>143</v>
      </c>
      <c r="E318" s="239" t="s">
        <v>1</v>
      </c>
      <c r="F318" s="240" t="s">
        <v>822</v>
      </c>
      <c r="G318" s="238"/>
      <c r="H318" s="241">
        <v>-3.7999999999999998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143</v>
      </c>
      <c r="AU318" s="247" t="s">
        <v>88</v>
      </c>
      <c r="AV318" s="13" t="s">
        <v>88</v>
      </c>
      <c r="AW318" s="13" t="s">
        <v>34</v>
      </c>
      <c r="AX318" s="13" t="s">
        <v>78</v>
      </c>
      <c r="AY318" s="247" t="s">
        <v>132</v>
      </c>
    </row>
    <row r="319" s="14" customFormat="1">
      <c r="A319" s="14"/>
      <c r="B319" s="248"/>
      <c r="C319" s="249"/>
      <c r="D319" s="232" t="s">
        <v>143</v>
      </c>
      <c r="E319" s="250" t="s">
        <v>1</v>
      </c>
      <c r="F319" s="251" t="s">
        <v>146</v>
      </c>
      <c r="G319" s="249"/>
      <c r="H319" s="252">
        <v>33.039000000000001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143</v>
      </c>
      <c r="AU319" s="258" t="s">
        <v>88</v>
      </c>
      <c r="AV319" s="14" t="s">
        <v>139</v>
      </c>
      <c r="AW319" s="14" t="s">
        <v>34</v>
      </c>
      <c r="AX319" s="14" t="s">
        <v>86</v>
      </c>
      <c r="AY319" s="258" t="s">
        <v>132</v>
      </c>
    </row>
    <row r="320" s="2" customFormat="1" ht="16.5" customHeight="1">
      <c r="A320" s="39"/>
      <c r="B320" s="40"/>
      <c r="C320" s="270" t="s">
        <v>483</v>
      </c>
      <c r="D320" s="270" t="s">
        <v>228</v>
      </c>
      <c r="E320" s="271" t="s">
        <v>823</v>
      </c>
      <c r="F320" s="272" t="s">
        <v>824</v>
      </c>
      <c r="G320" s="273" t="s">
        <v>137</v>
      </c>
      <c r="H320" s="274">
        <v>37.944000000000003</v>
      </c>
      <c r="I320" s="275"/>
      <c r="J320" s="276">
        <f>ROUND(I320*H320,2)</f>
        <v>0</v>
      </c>
      <c r="K320" s="272" t="s">
        <v>138</v>
      </c>
      <c r="L320" s="277"/>
      <c r="M320" s="278" t="s">
        <v>1</v>
      </c>
      <c r="N320" s="279" t="s">
        <v>43</v>
      </c>
      <c r="O320" s="92"/>
      <c r="P320" s="228">
        <f>O320*H320</f>
        <v>0</v>
      </c>
      <c r="Q320" s="228">
        <v>0.222</v>
      </c>
      <c r="R320" s="228">
        <f>Q320*H320</f>
        <v>8.4235680000000013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186</v>
      </c>
      <c r="AT320" s="230" t="s">
        <v>228</v>
      </c>
      <c r="AU320" s="230" t="s">
        <v>88</v>
      </c>
      <c r="AY320" s="18" t="s">
        <v>132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86</v>
      </c>
      <c r="BK320" s="231">
        <f>ROUND(I320*H320,2)</f>
        <v>0</v>
      </c>
      <c r="BL320" s="18" t="s">
        <v>139</v>
      </c>
      <c r="BM320" s="230" t="s">
        <v>825</v>
      </c>
    </row>
    <row r="321" s="2" customFormat="1">
      <c r="A321" s="39"/>
      <c r="B321" s="40"/>
      <c r="C321" s="41"/>
      <c r="D321" s="232" t="s">
        <v>141</v>
      </c>
      <c r="E321" s="41"/>
      <c r="F321" s="233" t="s">
        <v>824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141</v>
      </c>
      <c r="AU321" s="18" t="s">
        <v>88</v>
      </c>
    </row>
    <row r="322" s="13" customFormat="1">
      <c r="A322" s="13"/>
      <c r="B322" s="237"/>
      <c r="C322" s="238"/>
      <c r="D322" s="232" t="s">
        <v>143</v>
      </c>
      <c r="E322" s="239" t="s">
        <v>1</v>
      </c>
      <c r="F322" s="240" t="s">
        <v>826</v>
      </c>
      <c r="G322" s="238"/>
      <c r="H322" s="241">
        <v>36.838999999999999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143</v>
      </c>
      <c r="AU322" s="247" t="s">
        <v>88</v>
      </c>
      <c r="AV322" s="13" t="s">
        <v>88</v>
      </c>
      <c r="AW322" s="13" t="s">
        <v>34</v>
      </c>
      <c r="AX322" s="13" t="s">
        <v>86</v>
      </c>
      <c r="AY322" s="247" t="s">
        <v>132</v>
      </c>
    </row>
    <row r="323" s="13" customFormat="1">
      <c r="A323" s="13"/>
      <c r="B323" s="237"/>
      <c r="C323" s="238"/>
      <c r="D323" s="232" t="s">
        <v>143</v>
      </c>
      <c r="E323" s="238"/>
      <c r="F323" s="240" t="s">
        <v>827</v>
      </c>
      <c r="G323" s="238"/>
      <c r="H323" s="241">
        <v>37.944000000000003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143</v>
      </c>
      <c r="AU323" s="247" t="s">
        <v>88</v>
      </c>
      <c r="AV323" s="13" t="s">
        <v>88</v>
      </c>
      <c r="AW323" s="13" t="s">
        <v>4</v>
      </c>
      <c r="AX323" s="13" t="s">
        <v>86</v>
      </c>
      <c r="AY323" s="247" t="s">
        <v>132</v>
      </c>
    </row>
    <row r="324" s="2" customFormat="1" ht="24.15" customHeight="1">
      <c r="A324" s="39"/>
      <c r="B324" s="40"/>
      <c r="C324" s="219" t="s">
        <v>488</v>
      </c>
      <c r="D324" s="219" t="s">
        <v>134</v>
      </c>
      <c r="E324" s="220" t="s">
        <v>273</v>
      </c>
      <c r="F324" s="221" t="s">
        <v>828</v>
      </c>
      <c r="G324" s="222" t="s">
        <v>137</v>
      </c>
      <c r="H324" s="223">
        <v>159.80099999999999</v>
      </c>
      <c r="I324" s="224"/>
      <c r="J324" s="225">
        <f>ROUND(I324*H324,2)</f>
        <v>0</v>
      </c>
      <c r="K324" s="221" t="s">
        <v>138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0.090620000000000006</v>
      </c>
      <c r="R324" s="228">
        <f>Q324*H324</f>
        <v>14.48116662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139</v>
      </c>
      <c r="AT324" s="230" t="s">
        <v>134</v>
      </c>
      <c r="AU324" s="230" t="s">
        <v>88</v>
      </c>
      <c r="AY324" s="18" t="s">
        <v>132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139</v>
      </c>
      <c r="BM324" s="230" t="s">
        <v>829</v>
      </c>
    </row>
    <row r="325" s="2" customFormat="1">
      <c r="A325" s="39"/>
      <c r="B325" s="40"/>
      <c r="C325" s="41"/>
      <c r="D325" s="232" t="s">
        <v>141</v>
      </c>
      <c r="E325" s="41"/>
      <c r="F325" s="233" t="s">
        <v>276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141</v>
      </c>
      <c r="AU325" s="18" t="s">
        <v>88</v>
      </c>
    </row>
    <row r="326" s="15" customFormat="1">
      <c r="A326" s="15"/>
      <c r="B326" s="260"/>
      <c r="C326" s="261"/>
      <c r="D326" s="232" t="s">
        <v>143</v>
      </c>
      <c r="E326" s="262" t="s">
        <v>1</v>
      </c>
      <c r="F326" s="263" t="s">
        <v>277</v>
      </c>
      <c r="G326" s="261"/>
      <c r="H326" s="262" t="s">
        <v>1</v>
      </c>
      <c r="I326" s="264"/>
      <c r="J326" s="261"/>
      <c r="K326" s="261"/>
      <c r="L326" s="265"/>
      <c r="M326" s="266"/>
      <c r="N326" s="267"/>
      <c r="O326" s="267"/>
      <c r="P326" s="267"/>
      <c r="Q326" s="267"/>
      <c r="R326" s="267"/>
      <c r="S326" s="267"/>
      <c r="T326" s="26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9" t="s">
        <v>143</v>
      </c>
      <c r="AU326" s="269" t="s">
        <v>88</v>
      </c>
      <c r="AV326" s="15" t="s">
        <v>86</v>
      </c>
      <c r="AW326" s="15" t="s">
        <v>34</v>
      </c>
      <c r="AX326" s="15" t="s">
        <v>78</v>
      </c>
      <c r="AY326" s="269" t="s">
        <v>132</v>
      </c>
    </row>
    <row r="327" s="13" customFormat="1">
      <c r="A327" s="13"/>
      <c r="B327" s="237"/>
      <c r="C327" s="238"/>
      <c r="D327" s="232" t="s">
        <v>143</v>
      </c>
      <c r="E327" s="239" t="s">
        <v>1</v>
      </c>
      <c r="F327" s="240" t="s">
        <v>830</v>
      </c>
      <c r="G327" s="238"/>
      <c r="H327" s="241">
        <v>173.18000000000001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143</v>
      </c>
      <c r="AU327" s="247" t="s">
        <v>88</v>
      </c>
      <c r="AV327" s="13" t="s">
        <v>88</v>
      </c>
      <c r="AW327" s="13" t="s">
        <v>34</v>
      </c>
      <c r="AX327" s="13" t="s">
        <v>78</v>
      </c>
      <c r="AY327" s="247" t="s">
        <v>132</v>
      </c>
    </row>
    <row r="328" s="13" customFormat="1">
      <c r="A328" s="13"/>
      <c r="B328" s="237"/>
      <c r="C328" s="238"/>
      <c r="D328" s="232" t="s">
        <v>143</v>
      </c>
      <c r="E328" s="239" t="s">
        <v>1</v>
      </c>
      <c r="F328" s="240" t="s">
        <v>831</v>
      </c>
      <c r="G328" s="238"/>
      <c r="H328" s="241">
        <v>-25.079000000000001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143</v>
      </c>
      <c r="AU328" s="247" t="s">
        <v>88</v>
      </c>
      <c r="AV328" s="13" t="s">
        <v>88</v>
      </c>
      <c r="AW328" s="13" t="s">
        <v>34</v>
      </c>
      <c r="AX328" s="13" t="s">
        <v>78</v>
      </c>
      <c r="AY328" s="247" t="s">
        <v>132</v>
      </c>
    </row>
    <row r="329" s="16" customFormat="1">
      <c r="A329" s="16"/>
      <c r="B329" s="280"/>
      <c r="C329" s="281"/>
      <c r="D329" s="232" t="s">
        <v>143</v>
      </c>
      <c r="E329" s="282" t="s">
        <v>1</v>
      </c>
      <c r="F329" s="283" t="s">
        <v>270</v>
      </c>
      <c r="G329" s="281"/>
      <c r="H329" s="284">
        <v>148.101</v>
      </c>
      <c r="I329" s="285"/>
      <c r="J329" s="281"/>
      <c r="K329" s="281"/>
      <c r="L329" s="286"/>
      <c r="M329" s="287"/>
      <c r="N329" s="288"/>
      <c r="O329" s="288"/>
      <c r="P329" s="288"/>
      <c r="Q329" s="288"/>
      <c r="R329" s="288"/>
      <c r="S329" s="288"/>
      <c r="T329" s="289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90" t="s">
        <v>143</v>
      </c>
      <c r="AU329" s="290" t="s">
        <v>88</v>
      </c>
      <c r="AV329" s="16" t="s">
        <v>153</v>
      </c>
      <c r="AW329" s="16" t="s">
        <v>34</v>
      </c>
      <c r="AX329" s="16" t="s">
        <v>78</v>
      </c>
      <c r="AY329" s="290" t="s">
        <v>132</v>
      </c>
    </row>
    <row r="330" s="13" customFormat="1">
      <c r="A330" s="13"/>
      <c r="B330" s="237"/>
      <c r="C330" s="238"/>
      <c r="D330" s="232" t="s">
        <v>143</v>
      </c>
      <c r="E330" s="239" t="s">
        <v>1</v>
      </c>
      <c r="F330" s="240" t="s">
        <v>832</v>
      </c>
      <c r="G330" s="238"/>
      <c r="H330" s="241">
        <v>12.26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143</v>
      </c>
      <c r="AU330" s="247" t="s">
        <v>88</v>
      </c>
      <c r="AV330" s="13" t="s">
        <v>88</v>
      </c>
      <c r="AW330" s="13" t="s">
        <v>34</v>
      </c>
      <c r="AX330" s="13" t="s">
        <v>78</v>
      </c>
      <c r="AY330" s="247" t="s">
        <v>132</v>
      </c>
    </row>
    <row r="331" s="13" customFormat="1">
      <c r="A331" s="13"/>
      <c r="B331" s="237"/>
      <c r="C331" s="238"/>
      <c r="D331" s="232" t="s">
        <v>143</v>
      </c>
      <c r="E331" s="239" t="s">
        <v>1</v>
      </c>
      <c r="F331" s="240" t="s">
        <v>833</v>
      </c>
      <c r="G331" s="238"/>
      <c r="H331" s="241">
        <v>-0.56000000000000005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143</v>
      </c>
      <c r="AU331" s="247" t="s">
        <v>88</v>
      </c>
      <c r="AV331" s="13" t="s">
        <v>88</v>
      </c>
      <c r="AW331" s="13" t="s">
        <v>34</v>
      </c>
      <c r="AX331" s="13" t="s">
        <v>78</v>
      </c>
      <c r="AY331" s="247" t="s">
        <v>132</v>
      </c>
    </row>
    <row r="332" s="16" customFormat="1">
      <c r="A332" s="16"/>
      <c r="B332" s="280"/>
      <c r="C332" s="281"/>
      <c r="D332" s="232" t="s">
        <v>143</v>
      </c>
      <c r="E332" s="282" t="s">
        <v>1</v>
      </c>
      <c r="F332" s="283" t="s">
        <v>270</v>
      </c>
      <c r="G332" s="281"/>
      <c r="H332" s="284">
        <v>11.699999999999999</v>
      </c>
      <c r="I332" s="285"/>
      <c r="J332" s="281"/>
      <c r="K332" s="281"/>
      <c r="L332" s="286"/>
      <c r="M332" s="287"/>
      <c r="N332" s="288"/>
      <c r="O332" s="288"/>
      <c r="P332" s="288"/>
      <c r="Q332" s="288"/>
      <c r="R332" s="288"/>
      <c r="S332" s="288"/>
      <c r="T332" s="289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90" t="s">
        <v>143</v>
      </c>
      <c r="AU332" s="290" t="s">
        <v>88</v>
      </c>
      <c r="AV332" s="16" t="s">
        <v>153</v>
      </c>
      <c r="AW332" s="16" t="s">
        <v>34</v>
      </c>
      <c r="AX332" s="16" t="s">
        <v>78</v>
      </c>
      <c r="AY332" s="290" t="s">
        <v>132</v>
      </c>
    </row>
    <row r="333" s="14" customFormat="1">
      <c r="A333" s="14"/>
      <c r="B333" s="248"/>
      <c r="C333" s="249"/>
      <c r="D333" s="232" t="s">
        <v>143</v>
      </c>
      <c r="E333" s="250" t="s">
        <v>1</v>
      </c>
      <c r="F333" s="251" t="s">
        <v>146</v>
      </c>
      <c r="G333" s="249"/>
      <c r="H333" s="252">
        <v>159.80099999999999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143</v>
      </c>
      <c r="AU333" s="258" t="s">
        <v>88</v>
      </c>
      <c r="AV333" s="14" t="s">
        <v>139</v>
      </c>
      <c r="AW333" s="14" t="s">
        <v>34</v>
      </c>
      <c r="AX333" s="14" t="s">
        <v>86</v>
      </c>
      <c r="AY333" s="258" t="s">
        <v>132</v>
      </c>
    </row>
    <row r="334" s="2" customFormat="1" ht="24.15" customHeight="1">
      <c r="A334" s="39"/>
      <c r="B334" s="40"/>
      <c r="C334" s="270" t="s">
        <v>493</v>
      </c>
      <c r="D334" s="270" t="s">
        <v>228</v>
      </c>
      <c r="E334" s="271" t="s">
        <v>293</v>
      </c>
      <c r="F334" s="272" t="s">
        <v>294</v>
      </c>
      <c r="G334" s="273" t="s">
        <v>137</v>
      </c>
      <c r="H334" s="274">
        <v>152.54400000000001</v>
      </c>
      <c r="I334" s="275"/>
      <c r="J334" s="276">
        <f>ROUND(I334*H334,2)</f>
        <v>0</v>
      </c>
      <c r="K334" s="272" t="s">
        <v>138</v>
      </c>
      <c r="L334" s="277"/>
      <c r="M334" s="278" t="s">
        <v>1</v>
      </c>
      <c r="N334" s="279" t="s">
        <v>43</v>
      </c>
      <c r="O334" s="92"/>
      <c r="P334" s="228">
        <f>O334*H334</f>
        <v>0</v>
      </c>
      <c r="Q334" s="228">
        <v>0.152</v>
      </c>
      <c r="R334" s="228">
        <f>Q334*H334</f>
        <v>23.186688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186</v>
      </c>
      <c r="AT334" s="230" t="s">
        <v>228</v>
      </c>
      <c r="AU334" s="230" t="s">
        <v>88</v>
      </c>
      <c r="AY334" s="18" t="s">
        <v>132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139</v>
      </c>
      <c r="BM334" s="230" t="s">
        <v>834</v>
      </c>
    </row>
    <row r="335" s="2" customFormat="1">
      <c r="A335" s="39"/>
      <c r="B335" s="40"/>
      <c r="C335" s="41"/>
      <c r="D335" s="232" t="s">
        <v>141</v>
      </c>
      <c r="E335" s="41"/>
      <c r="F335" s="233" t="s">
        <v>294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141</v>
      </c>
      <c r="AU335" s="18" t="s">
        <v>88</v>
      </c>
    </row>
    <row r="336" s="15" customFormat="1">
      <c r="A336" s="15"/>
      <c r="B336" s="260"/>
      <c r="C336" s="261"/>
      <c r="D336" s="232" t="s">
        <v>143</v>
      </c>
      <c r="E336" s="262" t="s">
        <v>1</v>
      </c>
      <c r="F336" s="263" t="s">
        <v>277</v>
      </c>
      <c r="G336" s="261"/>
      <c r="H336" s="262" t="s">
        <v>1</v>
      </c>
      <c r="I336" s="264"/>
      <c r="J336" s="261"/>
      <c r="K336" s="261"/>
      <c r="L336" s="265"/>
      <c r="M336" s="266"/>
      <c r="N336" s="267"/>
      <c r="O336" s="267"/>
      <c r="P336" s="267"/>
      <c r="Q336" s="267"/>
      <c r="R336" s="267"/>
      <c r="S336" s="267"/>
      <c r="T336" s="26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9" t="s">
        <v>143</v>
      </c>
      <c r="AU336" s="269" t="s">
        <v>88</v>
      </c>
      <c r="AV336" s="15" t="s">
        <v>86</v>
      </c>
      <c r="AW336" s="15" t="s">
        <v>34</v>
      </c>
      <c r="AX336" s="15" t="s">
        <v>78</v>
      </c>
      <c r="AY336" s="269" t="s">
        <v>132</v>
      </c>
    </row>
    <row r="337" s="13" customFormat="1">
      <c r="A337" s="13"/>
      <c r="B337" s="237"/>
      <c r="C337" s="238"/>
      <c r="D337" s="232" t="s">
        <v>143</v>
      </c>
      <c r="E337" s="239" t="s">
        <v>1</v>
      </c>
      <c r="F337" s="240" t="s">
        <v>835</v>
      </c>
      <c r="G337" s="238"/>
      <c r="H337" s="241">
        <v>148.101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143</v>
      </c>
      <c r="AU337" s="247" t="s">
        <v>88</v>
      </c>
      <c r="AV337" s="13" t="s">
        <v>88</v>
      </c>
      <c r="AW337" s="13" t="s">
        <v>34</v>
      </c>
      <c r="AX337" s="13" t="s">
        <v>78</v>
      </c>
      <c r="AY337" s="247" t="s">
        <v>132</v>
      </c>
    </row>
    <row r="338" s="14" customFormat="1">
      <c r="A338" s="14"/>
      <c r="B338" s="248"/>
      <c r="C338" s="249"/>
      <c r="D338" s="232" t="s">
        <v>143</v>
      </c>
      <c r="E338" s="250" t="s">
        <v>1</v>
      </c>
      <c r="F338" s="251" t="s">
        <v>146</v>
      </c>
      <c r="G338" s="249"/>
      <c r="H338" s="252">
        <v>148.101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8" t="s">
        <v>143</v>
      </c>
      <c r="AU338" s="258" t="s">
        <v>88</v>
      </c>
      <c r="AV338" s="14" t="s">
        <v>139</v>
      </c>
      <c r="AW338" s="14" t="s">
        <v>34</v>
      </c>
      <c r="AX338" s="14" t="s">
        <v>86</v>
      </c>
      <c r="AY338" s="258" t="s">
        <v>132</v>
      </c>
    </row>
    <row r="339" s="13" customFormat="1">
      <c r="A339" s="13"/>
      <c r="B339" s="237"/>
      <c r="C339" s="238"/>
      <c r="D339" s="232" t="s">
        <v>143</v>
      </c>
      <c r="E339" s="238"/>
      <c r="F339" s="240" t="s">
        <v>836</v>
      </c>
      <c r="G339" s="238"/>
      <c r="H339" s="241">
        <v>152.54400000000001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143</v>
      </c>
      <c r="AU339" s="247" t="s">
        <v>88</v>
      </c>
      <c r="AV339" s="13" t="s">
        <v>88</v>
      </c>
      <c r="AW339" s="13" t="s">
        <v>4</v>
      </c>
      <c r="AX339" s="13" t="s">
        <v>86</v>
      </c>
      <c r="AY339" s="247" t="s">
        <v>132</v>
      </c>
    </row>
    <row r="340" s="2" customFormat="1" ht="24.15" customHeight="1">
      <c r="A340" s="39"/>
      <c r="B340" s="40"/>
      <c r="C340" s="270" t="s">
        <v>499</v>
      </c>
      <c r="D340" s="270" t="s">
        <v>228</v>
      </c>
      <c r="E340" s="271" t="s">
        <v>299</v>
      </c>
      <c r="F340" s="272" t="s">
        <v>300</v>
      </c>
      <c r="G340" s="273" t="s">
        <v>137</v>
      </c>
      <c r="H340" s="274">
        <v>12.051</v>
      </c>
      <c r="I340" s="275"/>
      <c r="J340" s="276">
        <f>ROUND(I340*H340,2)</f>
        <v>0</v>
      </c>
      <c r="K340" s="272" t="s">
        <v>138</v>
      </c>
      <c r="L340" s="277"/>
      <c r="M340" s="278" t="s">
        <v>1</v>
      </c>
      <c r="N340" s="279" t="s">
        <v>43</v>
      </c>
      <c r="O340" s="92"/>
      <c r="P340" s="228">
        <f>O340*H340</f>
        <v>0</v>
      </c>
      <c r="Q340" s="228">
        <v>0.17499999999999999</v>
      </c>
      <c r="R340" s="228">
        <f>Q340*H340</f>
        <v>2.1089249999999997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186</v>
      </c>
      <c r="AT340" s="230" t="s">
        <v>228</v>
      </c>
      <c r="AU340" s="230" t="s">
        <v>88</v>
      </c>
      <c r="AY340" s="18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139</v>
      </c>
      <c r="BM340" s="230" t="s">
        <v>837</v>
      </c>
    </row>
    <row r="341" s="2" customFormat="1">
      <c r="A341" s="39"/>
      <c r="B341" s="40"/>
      <c r="C341" s="41"/>
      <c r="D341" s="232" t="s">
        <v>141</v>
      </c>
      <c r="E341" s="41"/>
      <c r="F341" s="233" t="s">
        <v>300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141</v>
      </c>
      <c r="AU341" s="18" t="s">
        <v>88</v>
      </c>
    </row>
    <row r="342" s="13" customFormat="1">
      <c r="A342" s="13"/>
      <c r="B342" s="237"/>
      <c r="C342" s="238"/>
      <c r="D342" s="232" t="s">
        <v>143</v>
      </c>
      <c r="E342" s="239" t="s">
        <v>1</v>
      </c>
      <c r="F342" s="240" t="s">
        <v>838</v>
      </c>
      <c r="G342" s="238"/>
      <c r="H342" s="241">
        <v>11.699999999999999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143</v>
      </c>
      <c r="AU342" s="247" t="s">
        <v>88</v>
      </c>
      <c r="AV342" s="13" t="s">
        <v>88</v>
      </c>
      <c r="AW342" s="13" t="s">
        <v>34</v>
      </c>
      <c r="AX342" s="13" t="s">
        <v>86</v>
      </c>
      <c r="AY342" s="247" t="s">
        <v>132</v>
      </c>
    </row>
    <row r="343" s="13" customFormat="1">
      <c r="A343" s="13"/>
      <c r="B343" s="237"/>
      <c r="C343" s="238"/>
      <c r="D343" s="232" t="s">
        <v>143</v>
      </c>
      <c r="E343" s="238"/>
      <c r="F343" s="240" t="s">
        <v>839</v>
      </c>
      <c r="G343" s="238"/>
      <c r="H343" s="241">
        <v>12.051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143</v>
      </c>
      <c r="AU343" s="247" t="s">
        <v>88</v>
      </c>
      <c r="AV343" s="13" t="s">
        <v>88</v>
      </c>
      <c r="AW343" s="13" t="s">
        <v>4</v>
      </c>
      <c r="AX343" s="13" t="s">
        <v>86</v>
      </c>
      <c r="AY343" s="247" t="s">
        <v>132</v>
      </c>
    </row>
    <row r="344" s="2" customFormat="1" ht="24.15" customHeight="1">
      <c r="A344" s="39"/>
      <c r="B344" s="40"/>
      <c r="C344" s="219" t="s">
        <v>508</v>
      </c>
      <c r="D344" s="219" t="s">
        <v>134</v>
      </c>
      <c r="E344" s="220" t="s">
        <v>840</v>
      </c>
      <c r="F344" s="221" t="s">
        <v>841</v>
      </c>
      <c r="G344" s="222" t="s">
        <v>137</v>
      </c>
      <c r="H344" s="223">
        <v>143.27000000000001</v>
      </c>
      <c r="I344" s="224"/>
      <c r="J344" s="225">
        <f>ROUND(I344*H344,2)</f>
        <v>0</v>
      </c>
      <c r="K344" s="221" t="s">
        <v>138</v>
      </c>
      <c r="L344" s="45"/>
      <c r="M344" s="226" t="s">
        <v>1</v>
      </c>
      <c r="N344" s="227" t="s">
        <v>43</v>
      </c>
      <c r="O344" s="92"/>
      <c r="P344" s="228">
        <f>O344*H344</f>
        <v>0</v>
      </c>
      <c r="Q344" s="228">
        <v>0.098000000000000004</v>
      </c>
      <c r="R344" s="228">
        <f>Q344*H344</f>
        <v>14.040460000000001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139</v>
      </c>
      <c r="AT344" s="230" t="s">
        <v>134</v>
      </c>
      <c r="AU344" s="230" t="s">
        <v>88</v>
      </c>
      <c r="AY344" s="18" t="s">
        <v>132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86</v>
      </c>
      <c r="BK344" s="231">
        <f>ROUND(I344*H344,2)</f>
        <v>0</v>
      </c>
      <c r="BL344" s="18" t="s">
        <v>139</v>
      </c>
      <c r="BM344" s="230" t="s">
        <v>842</v>
      </c>
    </row>
    <row r="345" s="2" customFormat="1">
      <c r="A345" s="39"/>
      <c r="B345" s="40"/>
      <c r="C345" s="41"/>
      <c r="D345" s="232" t="s">
        <v>141</v>
      </c>
      <c r="E345" s="41"/>
      <c r="F345" s="233" t="s">
        <v>843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141</v>
      </c>
      <c r="AU345" s="18" t="s">
        <v>88</v>
      </c>
    </row>
    <row r="346" s="15" customFormat="1">
      <c r="A346" s="15"/>
      <c r="B346" s="260"/>
      <c r="C346" s="261"/>
      <c r="D346" s="232" t="s">
        <v>143</v>
      </c>
      <c r="E346" s="262" t="s">
        <v>1</v>
      </c>
      <c r="F346" s="263" t="s">
        <v>844</v>
      </c>
      <c r="G346" s="261"/>
      <c r="H346" s="262" t="s">
        <v>1</v>
      </c>
      <c r="I346" s="264"/>
      <c r="J346" s="261"/>
      <c r="K346" s="261"/>
      <c r="L346" s="265"/>
      <c r="M346" s="266"/>
      <c r="N346" s="267"/>
      <c r="O346" s="267"/>
      <c r="P346" s="267"/>
      <c r="Q346" s="267"/>
      <c r="R346" s="267"/>
      <c r="S346" s="267"/>
      <c r="T346" s="26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9" t="s">
        <v>143</v>
      </c>
      <c r="AU346" s="269" t="s">
        <v>88</v>
      </c>
      <c r="AV346" s="15" t="s">
        <v>86</v>
      </c>
      <c r="AW346" s="15" t="s">
        <v>34</v>
      </c>
      <c r="AX346" s="15" t="s">
        <v>78</v>
      </c>
      <c r="AY346" s="269" t="s">
        <v>132</v>
      </c>
    </row>
    <row r="347" s="13" customFormat="1">
      <c r="A347" s="13"/>
      <c r="B347" s="237"/>
      <c r="C347" s="238"/>
      <c r="D347" s="232" t="s">
        <v>143</v>
      </c>
      <c r="E347" s="239" t="s">
        <v>1</v>
      </c>
      <c r="F347" s="240" t="s">
        <v>845</v>
      </c>
      <c r="G347" s="238"/>
      <c r="H347" s="241">
        <v>143.27000000000001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143</v>
      </c>
      <c r="AU347" s="247" t="s">
        <v>88</v>
      </c>
      <c r="AV347" s="13" t="s">
        <v>88</v>
      </c>
      <c r="AW347" s="13" t="s">
        <v>34</v>
      </c>
      <c r="AX347" s="13" t="s">
        <v>78</v>
      </c>
      <c r="AY347" s="247" t="s">
        <v>132</v>
      </c>
    </row>
    <row r="348" s="14" customFormat="1">
      <c r="A348" s="14"/>
      <c r="B348" s="248"/>
      <c r="C348" s="249"/>
      <c r="D348" s="232" t="s">
        <v>143</v>
      </c>
      <c r="E348" s="250" t="s">
        <v>1</v>
      </c>
      <c r="F348" s="251" t="s">
        <v>146</v>
      </c>
      <c r="G348" s="249"/>
      <c r="H348" s="252">
        <v>143.27000000000001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143</v>
      </c>
      <c r="AU348" s="258" t="s">
        <v>88</v>
      </c>
      <c r="AV348" s="14" t="s">
        <v>139</v>
      </c>
      <c r="AW348" s="14" t="s">
        <v>34</v>
      </c>
      <c r="AX348" s="14" t="s">
        <v>86</v>
      </c>
      <c r="AY348" s="258" t="s">
        <v>132</v>
      </c>
    </row>
    <row r="349" s="2" customFormat="1" ht="24.15" customHeight="1">
      <c r="A349" s="39"/>
      <c r="B349" s="40"/>
      <c r="C349" s="270" t="s">
        <v>514</v>
      </c>
      <c r="D349" s="270" t="s">
        <v>228</v>
      </c>
      <c r="E349" s="271" t="s">
        <v>846</v>
      </c>
      <c r="F349" s="272" t="s">
        <v>847</v>
      </c>
      <c r="G349" s="273" t="s">
        <v>137</v>
      </c>
      <c r="H349" s="274">
        <v>147.56800000000001</v>
      </c>
      <c r="I349" s="275"/>
      <c r="J349" s="276">
        <f>ROUND(I349*H349,2)</f>
        <v>0</v>
      </c>
      <c r="K349" s="272" t="s">
        <v>1</v>
      </c>
      <c r="L349" s="277"/>
      <c r="M349" s="278" t="s">
        <v>1</v>
      </c>
      <c r="N349" s="279" t="s">
        <v>43</v>
      </c>
      <c r="O349" s="92"/>
      <c r="P349" s="228">
        <f>O349*H349</f>
        <v>0</v>
      </c>
      <c r="Q349" s="228">
        <v>0.13900000000000001</v>
      </c>
      <c r="R349" s="228">
        <f>Q349*H349</f>
        <v>20.511952000000004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186</v>
      </c>
      <c r="AT349" s="230" t="s">
        <v>228</v>
      </c>
      <c r="AU349" s="230" t="s">
        <v>88</v>
      </c>
      <c r="AY349" s="18" t="s">
        <v>132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139</v>
      </c>
      <c r="BM349" s="230" t="s">
        <v>848</v>
      </c>
    </row>
    <row r="350" s="2" customFormat="1">
      <c r="A350" s="39"/>
      <c r="B350" s="40"/>
      <c r="C350" s="41"/>
      <c r="D350" s="232" t="s">
        <v>141</v>
      </c>
      <c r="E350" s="41"/>
      <c r="F350" s="233" t="s">
        <v>849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141</v>
      </c>
      <c r="AU350" s="18" t="s">
        <v>88</v>
      </c>
    </row>
    <row r="351" s="13" customFormat="1">
      <c r="A351" s="13"/>
      <c r="B351" s="237"/>
      <c r="C351" s="238"/>
      <c r="D351" s="232" t="s">
        <v>143</v>
      </c>
      <c r="E351" s="239" t="s">
        <v>1</v>
      </c>
      <c r="F351" s="240" t="s">
        <v>845</v>
      </c>
      <c r="G351" s="238"/>
      <c r="H351" s="241">
        <v>143.27000000000001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143</v>
      </c>
      <c r="AU351" s="247" t="s">
        <v>88</v>
      </c>
      <c r="AV351" s="13" t="s">
        <v>88</v>
      </c>
      <c r="AW351" s="13" t="s">
        <v>34</v>
      </c>
      <c r="AX351" s="13" t="s">
        <v>86</v>
      </c>
      <c r="AY351" s="247" t="s">
        <v>132</v>
      </c>
    </row>
    <row r="352" s="13" customFormat="1">
      <c r="A352" s="13"/>
      <c r="B352" s="237"/>
      <c r="C352" s="238"/>
      <c r="D352" s="232" t="s">
        <v>143</v>
      </c>
      <c r="E352" s="238"/>
      <c r="F352" s="240" t="s">
        <v>850</v>
      </c>
      <c r="G352" s="238"/>
      <c r="H352" s="241">
        <v>147.56800000000001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143</v>
      </c>
      <c r="AU352" s="247" t="s">
        <v>88</v>
      </c>
      <c r="AV352" s="13" t="s">
        <v>88</v>
      </c>
      <c r="AW352" s="13" t="s">
        <v>4</v>
      </c>
      <c r="AX352" s="13" t="s">
        <v>86</v>
      </c>
      <c r="AY352" s="247" t="s">
        <v>132</v>
      </c>
    </row>
    <row r="353" s="2" customFormat="1" ht="16.5" customHeight="1">
      <c r="A353" s="39"/>
      <c r="B353" s="40"/>
      <c r="C353" s="270" t="s">
        <v>521</v>
      </c>
      <c r="D353" s="270" t="s">
        <v>228</v>
      </c>
      <c r="E353" s="271" t="s">
        <v>851</v>
      </c>
      <c r="F353" s="272" t="s">
        <v>852</v>
      </c>
      <c r="G353" s="273" t="s">
        <v>175</v>
      </c>
      <c r="H353" s="274">
        <v>6.3040000000000003</v>
      </c>
      <c r="I353" s="275"/>
      <c r="J353" s="276">
        <f>ROUND(I353*H353,2)</f>
        <v>0</v>
      </c>
      <c r="K353" s="272" t="s">
        <v>853</v>
      </c>
      <c r="L353" s="277"/>
      <c r="M353" s="278" t="s">
        <v>1</v>
      </c>
      <c r="N353" s="279" t="s">
        <v>43</v>
      </c>
      <c r="O353" s="92"/>
      <c r="P353" s="228">
        <f>O353*H353</f>
        <v>0</v>
      </c>
      <c r="Q353" s="228">
        <v>1</v>
      </c>
      <c r="R353" s="228">
        <f>Q353*H353</f>
        <v>6.3040000000000003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186</v>
      </c>
      <c r="AT353" s="230" t="s">
        <v>228</v>
      </c>
      <c r="AU353" s="230" t="s">
        <v>88</v>
      </c>
      <c r="AY353" s="18" t="s">
        <v>132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139</v>
      </c>
      <c r="BM353" s="230" t="s">
        <v>854</v>
      </c>
    </row>
    <row r="354" s="2" customFormat="1">
      <c r="A354" s="39"/>
      <c r="B354" s="40"/>
      <c r="C354" s="41"/>
      <c r="D354" s="232" t="s">
        <v>141</v>
      </c>
      <c r="E354" s="41"/>
      <c r="F354" s="233" t="s">
        <v>852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141</v>
      </c>
      <c r="AU354" s="18" t="s">
        <v>88</v>
      </c>
    </row>
    <row r="355" s="13" customFormat="1">
      <c r="A355" s="13"/>
      <c r="B355" s="237"/>
      <c r="C355" s="238"/>
      <c r="D355" s="232" t="s">
        <v>143</v>
      </c>
      <c r="E355" s="239" t="s">
        <v>1</v>
      </c>
      <c r="F355" s="240" t="s">
        <v>855</v>
      </c>
      <c r="G355" s="238"/>
      <c r="H355" s="241">
        <v>3.1520000000000001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143</v>
      </c>
      <c r="AU355" s="247" t="s">
        <v>88</v>
      </c>
      <c r="AV355" s="13" t="s">
        <v>88</v>
      </c>
      <c r="AW355" s="13" t="s">
        <v>34</v>
      </c>
      <c r="AX355" s="13" t="s">
        <v>86</v>
      </c>
      <c r="AY355" s="247" t="s">
        <v>132</v>
      </c>
    </row>
    <row r="356" s="13" customFormat="1">
      <c r="A356" s="13"/>
      <c r="B356" s="237"/>
      <c r="C356" s="238"/>
      <c r="D356" s="232" t="s">
        <v>143</v>
      </c>
      <c r="E356" s="238"/>
      <c r="F356" s="240" t="s">
        <v>856</v>
      </c>
      <c r="G356" s="238"/>
      <c r="H356" s="241">
        <v>6.3040000000000003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143</v>
      </c>
      <c r="AU356" s="247" t="s">
        <v>88</v>
      </c>
      <c r="AV356" s="13" t="s">
        <v>88</v>
      </c>
      <c r="AW356" s="13" t="s">
        <v>4</v>
      </c>
      <c r="AX356" s="13" t="s">
        <v>86</v>
      </c>
      <c r="AY356" s="247" t="s">
        <v>132</v>
      </c>
    </row>
    <row r="357" s="12" customFormat="1" ht="22.8" customHeight="1">
      <c r="A357" s="12"/>
      <c r="B357" s="203"/>
      <c r="C357" s="204"/>
      <c r="D357" s="205" t="s">
        <v>77</v>
      </c>
      <c r="E357" s="217" t="s">
        <v>186</v>
      </c>
      <c r="F357" s="217" t="s">
        <v>857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SUM(P358:P416)</f>
        <v>0</v>
      </c>
      <c r="Q357" s="211"/>
      <c r="R357" s="212">
        <f>SUM(R358:R416)</f>
        <v>8.0658814999999997</v>
      </c>
      <c r="S357" s="211"/>
      <c r="T357" s="213">
        <f>SUM(T358:T416)</f>
        <v>7.3799999999999999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86</v>
      </c>
      <c r="AT357" s="215" t="s">
        <v>77</v>
      </c>
      <c r="AU357" s="215" t="s">
        <v>86</v>
      </c>
      <c r="AY357" s="214" t="s">
        <v>132</v>
      </c>
      <c r="BK357" s="216">
        <f>SUM(BK358:BK416)</f>
        <v>0</v>
      </c>
    </row>
    <row r="358" s="2" customFormat="1" ht="24.15" customHeight="1">
      <c r="A358" s="39"/>
      <c r="B358" s="40"/>
      <c r="C358" s="219" t="s">
        <v>530</v>
      </c>
      <c r="D358" s="219" t="s">
        <v>134</v>
      </c>
      <c r="E358" s="220" t="s">
        <v>858</v>
      </c>
      <c r="F358" s="221" t="s">
        <v>859</v>
      </c>
      <c r="G358" s="222" t="s">
        <v>307</v>
      </c>
      <c r="H358" s="223">
        <v>4.3300000000000001</v>
      </c>
      <c r="I358" s="224"/>
      <c r="J358" s="225">
        <f>ROUND(I358*H358,2)</f>
        <v>0</v>
      </c>
      <c r="K358" s="221" t="s">
        <v>138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1.0000000000000001E-05</v>
      </c>
      <c r="R358" s="228">
        <f>Q358*H358</f>
        <v>4.3300000000000002E-05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139</v>
      </c>
      <c r="AT358" s="230" t="s">
        <v>134</v>
      </c>
      <c r="AU358" s="230" t="s">
        <v>88</v>
      </c>
      <c r="AY358" s="18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139</v>
      </c>
      <c r="BM358" s="230" t="s">
        <v>860</v>
      </c>
    </row>
    <row r="359" s="2" customFormat="1">
      <c r="A359" s="39"/>
      <c r="B359" s="40"/>
      <c r="C359" s="41"/>
      <c r="D359" s="232" t="s">
        <v>141</v>
      </c>
      <c r="E359" s="41"/>
      <c r="F359" s="233" t="s">
        <v>861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141</v>
      </c>
      <c r="AU359" s="18" t="s">
        <v>88</v>
      </c>
    </row>
    <row r="360" s="13" customFormat="1">
      <c r="A360" s="13"/>
      <c r="B360" s="237"/>
      <c r="C360" s="238"/>
      <c r="D360" s="232" t="s">
        <v>143</v>
      </c>
      <c r="E360" s="239" t="s">
        <v>1</v>
      </c>
      <c r="F360" s="240" t="s">
        <v>862</v>
      </c>
      <c r="G360" s="238"/>
      <c r="H360" s="241">
        <v>4.3300000000000001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143</v>
      </c>
      <c r="AU360" s="247" t="s">
        <v>88</v>
      </c>
      <c r="AV360" s="13" t="s">
        <v>88</v>
      </c>
      <c r="AW360" s="13" t="s">
        <v>34</v>
      </c>
      <c r="AX360" s="13" t="s">
        <v>86</v>
      </c>
      <c r="AY360" s="247" t="s">
        <v>132</v>
      </c>
    </row>
    <row r="361" s="2" customFormat="1" ht="24.15" customHeight="1">
      <c r="A361" s="39"/>
      <c r="B361" s="40"/>
      <c r="C361" s="270" t="s">
        <v>537</v>
      </c>
      <c r="D361" s="270" t="s">
        <v>228</v>
      </c>
      <c r="E361" s="271" t="s">
        <v>863</v>
      </c>
      <c r="F361" s="272" t="s">
        <v>864</v>
      </c>
      <c r="G361" s="273" t="s">
        <v>307</v>
      </c>
      <c r="H361" s="274">
        <v>4.46</v>
      </c>
      <c r="I361" s="275"/>
      <c r="J361" s="276">
        <f>ROUND(I361*H361,2)</f>
        <v>0</v>
      </c>
      <c r="K361" s="272" t="s">
        <v>138</v>
      </c>
      <c r="L361" s="277"/>
      <c r="M361" s="278" t="s">
        <v>1</v>
      </c>
      <c r="N361" s="279" t="s">
        <v>43</v>
      </c>
      <c r="O361" s="92"/>
      <c r="P361" s="228">
        <f>O361*H361</f>
        <v>0</v>
      </c>
      <c r="Q361" s="228">
        <v>0.0026700000000000001</v>
      </c>
      <c r="R361" s="228">
        <f>Q361*H361</f>
        <v>0.011908200000000001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186</v>
      </c>
      <c r="AT361" s="230" t="s">
        <v>228</v>
      </c>
      <c r="AU361" s="230" t="s">
        <v>88</v>
      </c>
      <c r="AY361" s="18" t="s">
        <v>132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86</v>
      </c>
      <c r="BK361" s="231">
        <f>ROUND(I361*H361,2)</f>
        <v>0</v>
      </c>
      <c r="BL361" s="18" t="s">
        <v>139</v>
      </c>
      <c r="BM361" s="230" t="s">
        <v>865</v>
      </c>
    </row>
    <row r="362" s="2" customFormat="1">
      <c r="A362" s="39"/>
      <c r="B362" s="40"/>
      <c r="C362" s="41"/>
      <c r="D362" s="232" t="s">
        <v>141</v>
      </c>
      <c r="E362" s="41"/>
      <c r="F362" s="233" t="s">
        <v>864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141</v>
      </c>
      <c r="AU362" s="18" t="s">
        <v>88</v>
      </c>
    </row>
    <row r="363" s="13" customFormat="1">
      <c r="A363" s="13"/>
      <c r="B363" s="237"/>
      <c r="C363" s="238"/>
      <c r="D363" s="232" t="s">
        <v>143</v>
      </c>
      <c r="E363" s="239" t="s">
        <v>1</v>
      </c>
      <c r="F363" s="240" t="s">
        <v>862</v>
      </c>
      <c r="G363" s="238"/>
      <c r="H363" s="241">
        <v>4.3300000000000001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143</v>
      </c>
      <c r="AU363" s="247" t="s">
        <v>88</v>
      </c>
      <c r="AV363" s="13" t="s">
        <v>88</v>
      </c>
      <c r="AW363" s="13" t="s">
        <v>34</v>
      </c>
      <c r="AX363" s="13" t="s">
        <v>86</v>
      </c>
      <c r="AY363" s="247" t="s">
        <v>132</v>
      </c>
    </row>
    <row r="364" s="13" customFormat="1">
      <c r="A364" s="13"/>
      <c r="B364" s="237"/>
      <c r="C364" s="238"/>
      <c r="D364" s="232" t="s">
        <v>143</v>
      </c>
      <c r="E364" s="238"/>
      <c r="F364" s="240" t="s">
        <v>866</v>
      </c>
      <c r="G364" s="238"/>
      <c r="H364" s="241">
        <v>4.46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143</v>
      </c>
      <c r="AU364" s="247" t="s">
        <v>88</v>
      </c>
      <c r="AV364" s="13" t="s">
        <v>88</v>
      </c>
      <c r="AW364" s="13" t="s">
        <v>4</v>
      </c>
      <c r="AX364" s="13" t="s">
        <v>86</v>
      </c>
      <c r="AY364" s="247" t="s">
        <v>132</v>
      </c>
    </row>
    <row r="365" s="2" customFormat="1" ht="24.15" customHeight="1">
      <c r="A365" s="39"/>
      <c r="B365" s="40"/>
      <c r="C365" s="219" t="s">
        <v>543</v>
      </c>
      <c r="D365" s="219" t="s">
        <v>134</v>
      </c>
      <c r="E365" s="220" t="s">
        <v>867</v>
      </c>
      <c r="F365" s="221" t="s">
        <v>868</v>
      </c>
      <c r="G365" s="222" t="s">
        <v>400</v>
      </c>
      <c r="H365" s="223">
        <v>1</v>
      </c>
      <c r="I365" s="224"/>
      <c r="J365" s="225">
        <f>ROUND(I365*H365,2)</f>
        <v>0</v>
      </c>
      <c r="K365" s="221" t="s">
        <v>138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0.12422</v>
      </c>
      <c r="R365" s="228">
        <f>Q365*H365</f>
        <v>0.12422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139</v>
      </c>
      <c r="AT365" s="230" t="s">
        <v>134</v>
      </c>
      <c r="AU365" s="230" t="s">
        <v>88</v>
      </c>
      <c r="AY365" s="18" t="s">
        <v>132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139</v>
      </c>
      <c r="BM365" s="230" t="s">
        <v>869</v>
      </c>
    </row>
    <row r="366" s="2" customFormat="1">
      <c r="A366" s="39"/>
      <c r="B366" s="40"/>
      <c r="C366" s="41"/>
      <c r="D366" s="232" t="s">
        <v>141</v>
      </c>
      <c r="E366" s="41"/>
      <c r="F366" s="233" t="s">
        <v>870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141</v>
      </c>
      <c r="AU366" s="18" t="s">
        <v>88</v>
      </c>
    </row>
    <row r="367" s="13" customFormat="1">
      <c r="A367" s="13"/>
      <c r="B367" s="237"/>
      <c r="C367" s="238"/>
      <c r="D367" s="232" t="s">
        <v>143</v>
      </c>
      <c r="E367" s="239" t="s">
        <v>1</v>
      </c>
      <c r="F367" s="240" t="s">
        <v>86</v>
      </c>
      <c r="G367" s="238"/>
      <c r="H367" s="241">
        <v>1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143</v>
      </c>
      <c r="AU367" s="247" t="s">
        <v>88</v>
      </c>
      <c r="AV367" s="13" t="s">
        <v>88</v>
      </c>
      <c r="AW367" s="13" t="s">
        <v>34</v>
      </c>
      <c r="AX367" s="13" t="s">
        <v>86</v>
      </c>
      <c r="AY367" s="247" t="s">
        <v>132</v>
      </c>
    </row>
    <row r="368" s="2" customFormat="1" ht="24.15" customHeight="1">
      <c r="A368" s="39"/>
      <c r="B368" s="40"/>
      <c r="C368" s="270" t="s">
        <v>549</v>
      </c>
      <c r="D368" s="270" t="s">
        <v>228</v>
      </c>
      <c r="E368" s="271" t="s">
        <v>871</v>
      </c>
      <c r="F368" s="272" t="s">
        <v>872</v>
      </c>
      <c r="G368" s="273" t="s">
        <v>400</v>
      </c>
      <c r="H368" s="274">
        <v>1</v>
      </c>
      <c r="I368" s="275"/>
      <c r="J368" s="276">
        <f>ROUND(I368*H368,2)</f>
        <v>0</v>
      </c>
      <c r="K368" s="272" t="s">
        <v>138</v>
      </c>
      <c r="L368" s="277"/>
      <c r="M368" s="278" t="s">
        <v>1</v>
      </c>
      <c r="N368" s="279" t="s">
        <v>43</v>
      </c>
      <c r="O368" s="92"/>
      <c r="P368" s="228">
        <f>O368*H368</f>
        <v>0</v>
      </c>
      <c r="Q368" s="228">
        <v>0.071999999999999995</v>
      </c>
      <c r="R368" s="228">
        <f>Q368*H368</f>
        <v>0.071999999999999995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186</v>
      </c>
      <c r="AT368" s="230" t="s">
        <v>228</v>
      </c>
      <c r="AU368" s="230" t="s">
        <v>88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139</v>
      </c>
      <c r="BM368" s="230" t="s">
        <v>873</v>
      </c>
    </row>
    <row r="369" s="2" customFormat="1">
      <c r="A369" s="39"/>
      <c r="B369" s="40"/>
      <c r="C369" s="41"/>
      <c r="D369" s="232" t="s">
        <v>141</v>
      </c>
      <c r="E369" s="41"/>
      <c r="F369" s="233" t="s">
        <v>872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141</v>
      </c>
      <c r="AU369" s="18" t="s">
        <v>88</v>
      </c>
    </row>
    <row r="370" s="13" customFormat="1">
      <c r="A370" s="13"/>
      <c r="B370" s="237"/>
      <c r="C370" s="238"/>
      <c r="D370" s="232" t="s">
        <v>143</v>
      </c>
      <c r="E370" s="239" t="s">
        <v>1</v>
      </c>
      <c r="F370" s="240" t="s">
        <v>86</v>
      </c>
      <c r="G370" s="238"/>
      <c r="H370" s="241">
        <v>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143</v>
      </c>
      <c r="AU370" s="247" t="s">
        <v>88</v>
      </c>
      <c r="AV370" s="13" t="s">
        <v>88</v>
      </c>
      <c r="AW370" s="13" t="s">
        <v>34</v>
      </c>
      <c r="AX370" s="13" t="s">
        <v>86</v>
      </c>
      <c r="AY370" s="247" t="s">
        <v>132</v>
      </c>
    </row>
    <row r="371" s="2" customFormat="1" ht="24.15" customHeight="1">
      <c r="A371" s="39"/>
      <c r="B371" s="40"/>
      <c r="C371" s="219" t="s">
        <v>556</v>
      </c>
      <c r="D371" s="219" t="s">
        <v>134</v>
      </c>
      <c r="E371" s="220" t="s">
        <v>874</v>
      </c>
      <c r="F371" s="221" t="s">
        <v>875</v>
      </c>
      <c r="G371" s="222" t="s">
        <v>400</v>
      </c>
      <c r="H371" s="223">
        <v>1</v>
      </c>
      <c r="I371" s="224"/>
      <c r="J371" s="225">
        <f>ROUND(I371*H371,2)</f>
        <v>0</v>
      </c>
      <c r="K371" s="221" t="s">
        <v>138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0.02972</v>
      </c>
      <c r="R371" s="228">
        <f>Q371*H371</f>
        <v>0.02972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139</v>
      </c>
      <c r="AT371" s="230" t="s">
        <v>134</v>
      </c>
      <c r="AU371" s="230" t="s">
        <v>88</v>
      </c>
      <c r="AY371" s="18" t="s">
        <v>132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139</v>
      </c>
      <c r="BM371" s="230" t="s">
        <v>876</v>
      </c>
    </row>
    <row r="372" s="2" customFormat="1">
      <c r="A372" s="39"/>
      <c r="B372" s="40"/>
      <c r="C372" s="41"/>
      <c r="D372" s="232" t="s">
        <v>141</v>
      </c>
      <c r="E372" s="41"/>
      <c r="F372" s="233" t="s">
        <v>877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141</v>
      </c>
      <c r="AU372" s="18" t="s">
        <v>88</v>
      </c>
    </row>
    <row r="373" s="13" customFormat="1">
      <c r="A373" s="13"/>
      <c r="B373" s="237"/>
      <c r="C373" s="238"/>
      <c r="D373" s="232" t="s">
        <v>143</v>
      </c>
      <c r="E373" s="239" t="s">
        <v>1</v>
      </c>
      <c r="F373" s="240" t="s">
        <v>86</v>
      </c>
      <c r="G373" s="238"/>
      <c r="H373" s="241">
        <v>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143</v>
      </c>
      <c r="AU373" s="247" t="s">
        <v>88</v>
      </c>
      <c r="AV373" s="13" t="s">
        <v>88</v>
      </c>
      <c r="AW373" s="13" t="s">
        <v>34</v>
      </c>
      <c r="AX373" s="13" t="s">
        <v>86</v>
      </c>
      <c r="AY373" s="247" t="s">
        <v>132</v>
      </c>
    </row>
    <row r="374" s="2" customFormat="1" ht="24.15" customHeight="1">
      <c r="A374" s="39"/>
      <c r="B374" s="40"/>
      <c r="C374" s="270" t="s">
        <v>393</v>
      </c>
      <c r="D374" s="270" t="s">
        <v>228</v>
      </c>
      <c r="E374" s="271" t="s">
        <v>878</v>
      </c>
      <c r="F374" s="272" t="s">
        <v>879</v>
      </c>
      <c r="G374" s="273" t="s">
        <v>400</v>
      </c>
      <c r="H374" s="274">
        <v>1</v>
      </c>
      <c r="I374" s="275"/>
      <c r="J374" s="276">
        <f>ROUND(I374*H374,2)</f>
        <v>0</v>
      </c>
      <c r="K374" s="272" t="s">
        <v>880</v>
      </c>
      <c r="L374" s="277"/>
      <c r="M374" s="278" t="s">
        <v>1</v>
      </c>
      <c r="N374" s="279" t="s">
        <v>43</v>
      </c>
      <c r="O374" s="92"/>
      <c r="P374" s="228">
        <f>O374*H374</f>
        <v>0</v>
      </c>
      <c r="Q374" s="228">
        <v>0.060999999999999999</v>
      </c>
      <c r="R374" s="228">
        <f>Q374*H374</f>
        <v>0.060999999999999999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186</v>
      </c>
      <c r="AT374" s="230" t="s">
        <v>228</v>
      </c>
      <c r="AU374" s="230" t="s">
        <v>88</v>
      </c>
      <c r="AY374" s="18" t="s">
        <v>132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86</v>
      </c>
      <c r="BK374" s="231">
        <f>ROUND(I374*H374,2)</f>
        <v>0</v>
      </c>
      <c r="BL374" s="18" t="s">
        <v>139</v>
      </c>
      <c r="BM374" s="230" t="s">
        <v>881</v>
      </c>
    </row>
    <row r="375" s="2" customFormat="1">
      <c r="A375" s="39"/>
      <c r="B375" s="40"/>
      <c r="C375" s="41"/>
      <c r="D375" s="232" t="s">
        <v>141</v>
      </c>
      <c r="E375" s="41"/>
      <c r="F375" s="233" t="s">
        <v>879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141</v>
      </c>
      <c r="AU375" s="18" t="s">
        <v>88</v>
      </c>
    </row>
    <row r="376" s="13" customFormat="1">
      <c r="A376" s="13"/>
      <c r="B376" s="237"/>
      <c r="C376" s="238"/>
      <c r="D376" s="232" t="s">
        <v>143</v>
      </c>
      <c r="E376" s="239" t="s">
        <v>1</v>
      </c>
      <c r="F376" s="240" t="s">
        <v>86</v>
      </c>
      <c r="G376" s="238"/>
      <c r="H376" s="241">
        <v>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143</v>
      </c>
      <c r="AU376" s="247" t="s">
        <v>88</v>
      </c>
      <c r="AV376" s="13" t="s">
        <v>88</v>
      </c>
      <c r="AW376" s="13" t="s">
        <v>34</v>
      </c>
      <c r="AX376" s="13" t="s">
        <v>86</v>
      </c>
      <c r="AY376" s="247" t="s">
        <v>132</v>
      </c>
    </row>
    <row r="377" s="2" customFormat="1" ht="24.15" customHeight="1">
      <c r="A377" s="39"/>
      <c r="B377" s="40"/>
      <c r="C377" s="219" t="s">
        <v>571</v>
      </c>
      <c r="D377" s="219" t="s">
        <v>134</v>
      </c>
      <c r="E377" s="220" t="s">
        <v>882</v>
      </c>
      <c r="F377" s="221" t="s">
        <v>883</v>
      </c>
      <c r="G377" s="222" t="s">
        <v>400</v>
      </c>
      <c r="H377" s="223">
        <v>1</v>
      </c>
      <c r="I377" s="224"/>
      <c r="J377" s="225">
        <f>ROUND(I377*H377,2)</f>
        <v>0</v>
      </c>
      <c r="K377" s="221" t="s">
        <v>138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0.02972</v>
      </c>
      <c r="R377" s="228">
        <f>Q377*H377</f>
        <v>0.02972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139</v>
      </c>
      <c r="AT377" s="230" t="s">
        <v>134</v>
      </c>
      <c r="AU377" s="230" t="s">
        <v>88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139</v>
      </c>
      <c r="BM377" s="230" t="s">
        <v>884</v>
      </c>
    </row>
    <row r="378" s="2" customFormat="1">
      <c r="A378" s="39"/>
      <c r="B378" s="40"/>
      <c r="C378" s="41"/>
      <c r="D378" s="232" t="s">
        <v>141</v>
      </c>
      <c r="E378" s="41"/>
      <c r="F378" s="233" t="s">
        <v>885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141</v>
      </c>
      <c r="AU378" s="18" t="s">
        <v>88</v>
      </c>
    </row>
    <row r="379" s="13" customFormat="1">
      <c r="A379" s="13"/>
      <c r="B379" s="237"/>
      <c r="C379" s="238"/>
      <c r="D379" s="232" t="s">
        <v>143</v>
      </c>
      <c r="E379" s="239" t="s">
        <v>1</v>
      </c>
      <c r="F379" s="240" t="s">
        <v>86</v>
      </c>
      <c r="G379" s="238"/>
      <c r="H379" s="241">
        <v>1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143</v>
      </c>
      <c r="AU379" s="247" t="s">
        <v>88</v>
      </c>
      <c r="AV379" s="13" t="s">
        <v>88</v>
      </c>
      <c r="AW379" s="13" t="s">
        <v>34</v>
      </c>
      <c r="AX379" s="13" t="s">
        <v>86</v>
      </c>
      <c r="AY379" s="247" t="s">
        <v>132</v>
      </c>
    </row>
    <row r="380" s="2" customFormat="1" ht="24.15" customHeight="1">
      <c r="A380" s="39"/>
      <c r="B380" s="40"/>
      <c r="C380" s="270" t="s">
        <v>579</v>
      </c>
      <c r="D380" s="270" t="s">
        <v>228</v>
      </c>
      <c r="E380" s="271" t="s">
        <v>886</v>
      </c>
      <c r="F380" s="272" t="s">
        <v>887</v>
      </c>
      <c r="G380" s="273" t="s">
        <v>400</v>
      </c>
      <c r="H380" s="274">
        <v>1</v>
      </c>
      <c r="I380" s="275"/>
      <c r="J380" s="276">
        <f>ROUND(I380*H380,2)</f>
        <v>0</v>
      </c>
      <c r="K380" s="272" t="s">
        <v>138</v>
      </c>
      <c r="L380" s="277"/>
      <c r="M380" s="278" t="s">
        <v>1</v>
      </c>
      <c r="N380" s="279" t="s">
        <v>43</v>
      </c>
      <c r="O380" s="92"/>
      <c r="P380" s="228">
        <f>O380*H380</f>
        <v>0</v>
      </c>
      <c r="Q380" s="228">
        <v>0.057000000000000002</v>
      </c>
      <c r="R380" s="228">
        <f>Q380*H380</f>
        <v>0.057000000000000002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186</v>
      </c>
      <c r="AT380" s="230" t="s">
        <v>228</v>
      </c>
      <c r="AU380" s="230" t="s">
        <v>88</v>
      </c>
      <c r="AY380" s="18" t="s">
        <v>132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139</v>
      </c>
      <c r="BM380" s="230" t="s">
        <v>888</v>
      </c>
    </row>
    <row r="381" s="2" customFormat="1">
      <c r="A381" s="39"/>
      <c r="B381" s="40"/>
      <c r="C381" s="41"/>
      <c r="D381" s="232" t="s">
        <v>141</v>
      </c>
      <c r="E381" s="41"/>
      <c r="F381" s="233" t="s">
        <v>887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141</v>
      </c>
      <c r="AU381" s="18" t="s">
        <v>88</v>
      </c>
    </row>
    <row r="382" s="13" customFormat="1">
      <c r="A382" s="13"/>
      <c r="B382" s="237"/>
      <c r="C382" s="238"/>
      <c r="D382" s="232" t="s">
        <v>143</v>
      </c>
      <c r="E382" s="239" t="s">
        <v>1</v>
      </c>
      <c r="F382" s="240" t="s">
        <v>86</v>
      </c>
      <c r="G382" s="238"/>
      <c r="H382" s="241">
        <v>1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143</v>
      </c>
      <c r="AU382" s="247" t="s">
        <v>88</v>
      </c>
      <c r="AV382" s="13" t="s">
        <v>88</v>
      </c>
      <c r="AW382" s="13" t="s">
        <v>34</v>
      </c>
      <c r="AX382" s="13" t="s">
        <v>86</v>
      </c>
      <c r="AY382" s="247" t="s">
        <v>132</v>
      </c>
    </row>
    <row r="383" s="2" customFormat="1" ht="24.15" customHeight="1">
      <c r="A383" s="39"/>
      <c r="B383" s="40"/>
      <c r="C383" s="219" t="s">
        <v>584</v>
      </c>
      <c r="D383" s="219" t="s">
        <v>134</v>
      </c>
      <c r="E383" s="220" t="s">
        <v>889</v>
      </c>
      <c r="F383" s="221" t="s">
        <v>890</v>
      </c>
      <c r="G383" s="222" t="s">
        <v>400</v>
      </c>
      <c r="H383" s="223">
        <v>1</v>
      </c>
      <c r="I383" s="224"/>
      <c r="J383" s="225">
        <f>ROUND(I383*H383,2)</f>
        <v>0</v>
      </c>
      <c r="K383" s="221" t="s">
        <v>138</v>
      </c>
      <c r="L383" s="45"/>
      <c r="M383" s="226" t="s">
        <v>1</v>
      </c>
      <c r="N383" s="227" t="s">
        <v>43</v>
      </c>
      <c r="O383" s="92"/>
      <c r="P383" s="228">
        <f>O383*H383</f>
        <v>0</v>
      </c>
      <c r="Q383" s="228">
        <v>0.02972</v>
      </c>
      <c r="R383" s="228">
        <f>Q383*H383</f>
        <v>0.02972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139</v>
      </c>
      <c r="AT383" s="230" t="s">
        <v>134</v>
      </c>
      <c r="AU383" s="230" t="s">
        <v>88</v>
      </c>
      <c r="AY383" s="18" t="s">
        <v>132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86</v>
      </c>
      <c r="BK383" s="231">
        <f>ROUND(I383*H383,2)</f>
        <v>0</v>
      </c>
      <c r="BL383" s="18" t="s">
        <v>139</v>
      </c>
      <c r="BM383" s="230" t="s">
        <v>891</v>
      </c>
    </row>
    <row r="384" s="2" customFormat="1">
      <c r="A384" s="39"/>
      <c r="B384" s="40"/>
      <c r="C384" s="41"/>
      <c r="D384" s="232" t="s">
        <v>141</v>
      </c>
      <c r="E384" s="41"/>
      <c r="F384" s="233" t="s">
        <v>892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141</v>
      </c>
      <c r="AU384" s="18" t="s">
        <v>88</v>
      </c>
    </row>
    <row r="385" s="13" customFormat="1">
      <c r="A385" s="13"/>
      <c r="B385" s="237"/>
      <c r="C385" s="238"/>
      <c r="D385" s="232" t="s">
        <v>143</v>
      </c>
      <c r="E385" s="239" t="s">
        <v>1</v>
      </c>
      <c r="F385" s="240" t="s">
        <v>86</v>
      </c>
      <c r="G385" s="238"/>
      <c r="H385" s="241">
        <v>1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143</v>
      </c>
      <c r="AU385" s="247" t="s">
        <v>88</v>
      </c>
      <c r="AV385" s="13" t="s">
        <v>88</v>
      </c>
      <c r="AW385" s="13" t="s">
        <v>34</v>
      </c>
      <c r="AX385" s="13" t="s">
        <v>86</v>
      </c>
      <c r="AY385" s="247" t="s">
        <v>132</v>
      </c>
    </row>
    <row r="386" s="2" customFormat="1" ht="24.15" customHeight="1">
      <c r="A386" s="39"/>
      <c r="B386" s="40"/>
      <c r="C386" s="270" t="s">
        <v>589</v>
      </c>
      <c r="D386" s="270" t="s">
        <v>228</v>
      </c>
      <c r="E386" s="271" t="s">
        <v>893</v>
      </c>
      <c r="F386" s="272" t="s">
        <v>894</v>
      </c>
      <c r="G386" s="273" t="s">
        <v>400</v>
      </c>
      <c r="H386" s="274">
        <v>1</v>
      </c>
      <c r="I386" s="275"/>
      <c r="J386" s="276">
        <f>ROUND(I386*H386,2)</f>
        <v>0</v>
      </c>
      <c r="K386" s="272" t="s">
        <v>138</v>
      </c>
      <c r="L386" s="277"/>
      <c r="M386" s="278" t="s">
        <v>1</v>
      </c>
      <c r="N386" s="279" t="s">
        <v>43</v>
      </c>
      <c r="O386" s="92"/>
      <c r="P386" s="228">
        <f>O386*H386</f>
        <v>0</v>
      </c>
      <c r="Q386" s="228">
        <v>0.080000000000000002</v>
      </c>
      <c r="R386" s="228">
        <f>Q386*H386</f>
        <v>0.080000000000000002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186</v>
      </c>
      <c r="AT386" s="230" t="s">
        <v>228</v>
      </c>
      <c r="AU386" s="230" t="s">
        <v>88</v>
      </c>
      <c r="AY386" s="18" t="s">
        <v>132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86</v>
      </c>
      <c r="BK386" s="231">
        <f>ROUND(I386*H386,2)</f>
        <v>0</v>
      </c>
      <c r="BL386" s="18" t="s">
        <v>139</v>
      </c>
      <c r="BM386" s="230" t="s">
        <v>895</v>
      </c>
    </row>
    <row r="387" s="2" customFormat="1">
      <c r="A387" s="39"/>
      <c r="B387" s="40"/>
      <c r="C387" s="41"/>
      <c r="D387" s="232" t="s">
        <v>141</v>
      </c>
      <c r="E387" s="41"/>
      <c r="F387" s="233" t="s">
        <v>894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141</v>
      </c>
      <c r="AU387" s="18" t="s">
        <v>88</v>
      </c>
    </row>
    <row r="388" s="13" customFormat="1">
      <c r="A388" s="13"/>
      <c r="B388" s="237"/>
      <c r="C388" s="238"/>
      <c r="D388" s="232" t="s">
        <v>143</v>
      </c>
      <c r="E388" s="239" t="s">
        <v>1</v>
      </c>
      <c r="F388" s="240" t="s">
        <v>86</v>
      </c>
      <c r="G388" s="238"/>
      <c r="H388" s="241">
        <v>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143</v>
      </c>
      <c r="AU388" s="247" t="s">
        <v>88</v>
      </c>
      <c r="AV388" s="13" t="s">
        <v>88</v>
      </c>
      <c r="AW388" s="13" t="s">
        <v>34</v>
      </c>
      <c r="AX388" s="13" t="s">
        <v>86</v>
      </c>
      <c r="AY388" s="247" t="s">
        <v>132</v>
      </c>
    </row>
    <row r="389" s="2" customFormat="1" ht="24.15" customHeight="1">
      <c r="A389" s="39"/>
      <c r="B389" s="40"/>
      <c r="C389" s="219" t="s">
        <v>896</v>
      </c>
      <c r="D389" s="219" t="s">
        <v>134</v>
      </c>
      <c r="E389" s="220" t="s">
        <v>897</v>
      </c>
      <c r="F389" s="221" t="s">
        <v>898</v>
      </c>
      <c r="G389" s="222" t="s">
        <v>400</v>
      </c>
      <c r="H389" s="223">
        <v>1</v>
      </c>
      <c r="I389" s="224"/>
      <c r="J389" s="225">
        <f>ROUND(I389*H389,2)</f>
        <v>0</v>
      </c>
      <c r="K389" s="221" t="s">
        <v>138</v>
      </c>
      <c r="L389" s="45"/>
      <c r="M389" s="226" t="s">
        <v>1</v>
      </c>
      <c r="N389" s="227" t="s">
        <v>43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0.10000000000000001</v>
      </c>
      <c r="T389" s="229">
        <f>S389*H389</f>
        <v>0.10000000000000001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139</v>
      </c>
      <c r="AT389" s="230" t="s">
        <v>134</v>
      </c>
      <c r="AU389" s="230" t="s">
        <v>88</v>
      </c>
      <c r="AY389" s="18" t="s">
        <v>132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139</v>
      </c>
      <c r="BM389" s="230" t="s">
        <v>899</v>
      </c>
    </row>
    <row r="390" s="2" customFormat="1">
      <c r="A390" s="39"/>
      <c r="B390" s="40"/>
      <c r="C390" s="41"/>
      <c r="D390" s="232" t="s">
        <v>141</v>
      </c>
      <c r="E390" s="41"/>
      <c r="F390" s="233" t="s">
        <v>900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141</v>
      </c>
      <c r="AU390" s="18" t="s">
        <v>88</v>
      </c>
    </row>
    <row r="391" s="13" customFormat="1">
      <c r="A391" s="13"/>
      <c r="B391" s="237"/>
      <c r="C391" s="238"/>
      <c r="D391" s="232" t="s">
        <v>143</v>
      </c>
      <c r="E391" s="239" t="s">
        <v>1</v>
      </c>
      <c r="F391" s="240" t="s">
        <v>86</v>
      </c>
      <c r="G391" s="238"/>
      <c r="H391" s="241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143</v>
      </c>
      <c r="AU391" s="247" t="s">
        <v>88</v>
      </c>
      <c r="AV391" s="13" t="s">
        <v>88</v>
      </c>
      <c r="AW391" s="13" t="s">
        <v>34</v>
      </c>
      <c r="AX391" s="13" t="s">
        <v>86</v>
      </c>
      <c r="AY391" s="247" t="s">
        <v>132</v>
      </c>
    </row>
    <row r="392" s="2" customFormat="1" ht="24.15" customHeight="1">
      <c r="A392" s="39"/>
      <c r="B392" s="40"/>
      <c r="C392" s="219" t="s">
        <v>901</v>
      </c>
      <c r="D392" s="219" t="s">
        <v>134</v>
      </c>
      <c r="E392" s="220" t="s">
        <v>902</v>
      </c>
      <c r="F392" s="221" t="s">
        <v>903</v>
      </c>
      <c r="G392" s="222" t="s">
        <v>400</v>
      </c>
      <c r="H392" s="223">
        <v>1</v>
      </c>
      <c r="I392" s="224"/>
      <c r="J392" s="225">
        <f>ROUND(I392*H392,2)</f>
        <v>0</v>
      </c>
      <c r="K392" s="221" t="s">
        <v>138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0.21734000000000001</v>
      </c>
      <c r="R392" s="228">
        <f>Q392*H392</f>
        <v>0.21734000000000001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139</v>
      </c>
      <c r="AT392" s="230" t="s">
        <v>134</v>
      </c>
      <c r="AU392" s="230" t="s">
        <v>88</v>
      </c>
      <c r="AY392" s="18" t="s">
        <v>132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139</v>
      </c>
      <c r="BM392" s="230" t="s">
        <v>904</v>
      </c>
    </row>
    <row r="393" s="2" customFormat="1">
      <c r="A393" s="39"/>
      <c r="B393" s="40"/>
      <c r="C393" s="41"/>
      <c r="D393" s="232" t="s">
        <v>141</v>
      </c>
      <c r="E393" s="41"/>
      <c r="F393" s="233" t="s">
        <v>903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141</v>
      </c>
      <c r="AU393" s="18" t="s">
        <v>88</v>
      </c>
    </row>
    <row r="394" s="13" customFormat="1">
      <c r="A394" s="13"/>
      <c r="B394" s="237"/>
      <c r="C394" s="238"/>
      <c r="D394" s="232" t="s">
        <v>143</v>
      </c>
      <c r="E394" s="239" t="s">
        <v>1</v>
      </c>
      <c r="F394" s="240" t="s">
        <v>86</v>
      </c>
      <c r="G394" s="238"/>
      <c r="H394" s="241">
        <v>1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143</v>
      </c>
      <c r="AU394" s="247" t="s">
        <v>88</v>
      </c>
      <c r="AV394" s="13" t="s">
        <v>88</v>
      </c>
      <c r="AW394" s="13" t="s">
        <v>34</v>
      </c>
      <c r="AX394" s="13" t="s">
        <v>86</v>
      </c>
      <c r="AY394" s="247" t="s">
        <v>132</v>
      </c>
    </row>
    <row r="395" s="2" customFormat="1" ht="24.15" customHeight="1">
      <c r="A395" s="39"/>
      <c r="B395" s="40"/>
      <c r="C395" s="270" t="s">
        <v>905</v>
      </c>
      <c r="D395" s="270" t="s">
        <v>228</v>
      </c>
      <c r="E395" s="271" t="s">
        <v>906</v>
      </c>
      <c r="F395" s="272" t="s">
        <v>907</v>
      </c>
      <c r="G395" s="273" t="s">
        <v>400</v>
      </c>
      <c r="H395" s="274">
        <v>1</v>
      </c>
      <c r="I395" s="275"/>
      <c r="J395" s="276">
        <f>ROUND(I395*H395,2)</f>
        <v>0</v>
      </c>
      <c r="K395" s="272" t="s">
        <v>138</v>
      </c>
      <c r="L395" s="277"/>
      <c r="M395" s="278" t="s">
        <v>1</v>
      </c>
      <c r="N395" s="279" t="s">
        <v>43</v>
      </c>
      <c r="O395" s="92"/>
      <c r="P395" s="228">
        <f>O395*H395</f>
        <v>0</v>
      </c>
      <c r="Q395" s="228">
        <v>0.0060000000000000001</v>
      </c>
      <c r="R395" s="228">
        <f>Q395*H395</f>
        <v>0.0060000000000000001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186</v>
      </c>
      <c r="AT395" s="230" t="s">
        <v>228</v>
      </c>
      <c r="AU395" s="230" t="s">
        <v>88</v>
      </c>
      <c r="AY395" s="18" t="s">
        <v>132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86</v>
      </c>
      <c r="BK395" s="231">
        <f>ROUND(I395*H395,2)</f>
        <v>0</v>
      </c>
      <c r="BL395" s="18" t="s">
        <v>139</v>
      </c>
      <c r="BM395" s="230" t="s">
        <v>908</v>
      </c>
    </row>
    <row r="396" s="2" customFormat="1">
      <c r="A396" s="39"/>
      <c r="B396" s="40"/>
      <c r="C396" s="41"/>
      <c r="D396" s="232" t="s">
        <v>141</v>
      </c>
      <c r="E396" s="41"/>
      <c r="F396" s="233" t="s">
        <v>907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141</v>
      </c>
      <c r="AU396" s="18" t="s">
        <v>88</v>
      </c>
    </row>
    <row r="397" s="13" customFormat="1">
      <c r="A397" s="13"/>
      <c r="B397" s="237"/>
      <c r="C397" s="238"/>
      <c r="D397" s="232" t="s">
        <v>143</v>
      </c>
      <c r="E397" s="239" t="s">
        <v>1</v>
      </c>
      <c r="F397" s="240" t="s">
        <v>86</v>
      </c>
      <c r="G397" s="238"/>
      <c r="H397" s="241">
        <v>1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143</v>
      </c>
      <c r="AU397" s="247" t="s">
        <v>88</v>
      </c>
      <c r="AV397" s="13" t="s">
        <v>88</v>
      </c>
      <c r="AW397" s="13" t="s">
        <v>34</v>
      </c>
      <c r="AX397" s="13" t="s">
        <v>86</v>
      </c>
      <c r="AY397" s="247" t="s">
        <v>132</v>
      </c>
    </row>
    <row r="398" s="2" customFormat="1" ht="16.5" customHeight="1">
      <c r="A398" s="39"/>
      <c r="B398" s="40"/>
      <c r="C398" s="270" t="s">
        <v>909</v>
      </c>
      <c r="D398" s="270" t="s">
        <v>228</v>
      </c>
      <c r="E398" s="271" t="s">
        <v>910</v>
      </c>
      <c r="F398" s="272" t="s">
        <v>911</v>
      </c>
      <c r="G398" s="273" t="s">
        <v>400</v>
      </c>
      <c r="H398" s="274">
        <v>1</v>
      </c>
      <c r="I398" s="275"/>
      <c r="J398" s="276">
        <f>ROUND(I398*H398,2)</f>
        <v>0</v>
      </c>
      <c r="K398" s="272" t="s">
        <v>1</v>
      </c>
      <c r="L398" s="277"/>
      <c r="M398" s="278" t="s">
        <v>1</v>
      </c>
      <c r="N398" s="279" t="s">
        <v>43</v>
      </c>
      <c r="O398" s="92"/>
      <c r="P398" s="228">
        <f>O398*H398</f>
        <v>0</v>
      </c>
      <c r="Q398" s="228">
        <v>0.038600000000000002</v>
      </c>
      <c r="R398" s="228">
        <f>Q398*H398</f>
        <v>0.038600000000000002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186</v>
      </c>
      <c r="AT398" s="230" t="s">
        <v>228</v>
      </c>
      <c r="AU398" s="230" t="s">
        <v>88</v>
      </c>
      <c r="AY398" s="18" t="s">
        <v>132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139</v>
      </c>
      <c r="BM398" s="230" t="s">
        <v>912</v>
      </c>
    </row>
    <row r="399" s="2" customFormat="1">
      <c r="A399" s="39"/>
      <c r="B399" s="40"/>
      <c r="C399" s="41"/>
      <c r="D399" s="232" t="s">
        <v>141</v>
      </c>
      <c r="E399" s="41"/>
      <c r="F399" s="233" t="s">
        <v>911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141</v>
      </c>
      <c r="AU399" s="18" t="s">
        <v>88</v>
      </c>
    </row>
    <row r="400" s="13" customFormat="1">
      <c r="A400" s="13"/>
      <c r="B400" s="237"/>
      <c r="C400" s="238"/>
      <c r="D400" s="232" t="s">
        <v>143</v>
      </c>
      <c r="E400" s="239" t="s">
        <v>1</v>
      </c>
      <c r="F400" s="240" t="s">
        <v>86</v>
      </c>
      <c r="G400" s="238"/>
      <c r="H400" s="241">
        <v>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143</v>
      </c>
      <c r="AU400" s="247" t="s">
        <v>88</v>
      </c>
      <c r="AV400" s="13" t="s">
        <v>88</v>
      </c>
      <c r="AW400" s="13" t="s">
        <v>34</v>
      </c>
      <c r="AX400" s="13" t="s">
        <v>86</v>
      </c>
      <c r="AY400" s="247" t="s">
        <v>132</v>
      </c>
    </row>
    <row r="401" s="2" customFormat="1" ht="37.8" customHeight="1">
      <c r="A401" s="39"/>
      <c r="B401" s="40"/>
      <c r="C401" s="219" t="s">
        <v>913</v>
      </c>
      <c r="D401" s="219" t="s">
        <v>134</v>
      </c>
      <c r="E401" s="220" t="s">
        <v>914</v>
      </c>
      <c r="F401" s="221" t="s">
        <v>915</v>
      </c>
      <c r="G401" s="222" t="s">
        <v>400</v>
      </c>
      <c r="H401" s="223">
        <v>9</v>
      </c>
      <c r="I401" s="224"/>
      <c r="J401" s="225">
        <f>ROUND(I401*H401,2)</f>
        <v>0</v>
      </c>
      <c r="K401" s="221" t="s">
        <v>138</v>
      </c>
      <c r="L401" s="45"/>
      <c r="M401" s="226" t="s">
        <v>1</v>
      </c>
      <c r="N401" s="227" t="s">
        <v>43</v>
      </c>
      <c r="O401" s="92"/>
      <c r="P401" s="228">
        <f>O401*H401</f>
        <v>0</v>
      </c>
      <c r="Q401" s="228">
        <v>0.62248000000000003</v>
      </c>
      <c r="R401" s="228">
        <f>Q401*H401</f>
        <v>5.6023200000000006</v>
      </c>
      <c r="S401" s="228">
        <v>0.62</v>
      </c>
      <c r="T401" s="229">
        <f>S401*H401</f>
        <v>5.5800000000000001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139</v>
      </c>
      <c r="AT401" s="230" t="s">
        <v>134</v>
      </c>
      <c r="AU401" s="230" t="s">
        <v>88</v>
      </c>
      <c r="AY401" s="18" t="s">
        <v>132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86</v>
      </c>
      <c r="BK401" s="231">
        <f>ROUND(I401*H401,2)</f>
        <v>0</v>
      </c>
      <c r="BL401" s="18" t="s">
        <v>139</v>
      </c>
      <c r="BM401" s="230" t="s">
        <v>916</v>
      </c>
    </row>
    <row r="402" s="2" customFormat="1">
      <c r="A402" s="39"/>
      <c r="B402" s="40"/>
      <c r="C402" s="41"/>
      <c r="D402" s="232" t="s">
        <v>141</v>
      </c>
      <c r="E402" s="41"/>
      <c r="F402" s="233" t="s">
        <v>917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141</v>
      </c>
      <c r="AU402" s="18" t="s">
        <v>88</v>
      </c>
    </row>
    <row r="403" s="2" customFormat="1">
      <c r="A403" s="39"/>
      <c r="B403" s="40"/>
      <c r="C403" s="41"/>
      <c r="D403" s="232" t="s">
        <v>163</v>
      </c>
      <c r="E403" s="41"/>
      <c r="F403" s="259" t="s">
        <v>918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163</v>
      </c>
      <c r="AU403" s="18" t="s">
        <v>88</v>
      </c>
    </row>
    <row r="404" s="13" customFormat="1">
      <c r="A404" s="13"/>
      <c r="B404" s="237"/>
      <c r="C404" s="238"/>
      <c r="D404" s="232" t="s">
        <v>143</v>
      </c>
      <c r="E404" s="239" t="s">
        <v>1</v>
      </c>
      <c r="F404" s="240" t="s">
        <v>193</v>
      </c>
      <c r="G404" s="238"/>
      <c r="H404" s="241">
        <v>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143</v>
      </c>
      <c r="AU404" s="247" t="s">
        <v>88</v>
      </c>
      <c r="AV404" s="13" t="s">
        <v>88</v>
      </c>
      <c r="AW404" s="13" t="s">
        <v>34</v>
      </c>
      <c r="AX404" s="13" t="s">
        <v>86</v>
      </c>
      <c r="AY404" s="247" t="s">
        <v>132</v>
      </c>
    </row>
    <row r="405" s="2" customFormat="1" ht="24.15" customHeight="1">
      <c r="A405" s="39"/>
      <c r="B405" s="40"/>
      <c r="C405" s="219" t="s">
        <v>919</v>
      </c>
      <c r="D405" s="219" t="s">
        <v>134</v>
      </c>
      <c r="E405" s="220" t="s">
        <v>920</v>
      </c>
      <c r="F405" s="221" t="s">
        <v>921</v>
      </c>
      <c r="G405" s="222" t="s">
        <v>400</v>
      </c>
      <c r="H405" s="223">
        <v>17</v>
      </c>
      <c r="I405" s="224"/>
      <c r="J405" s="225">
        <f>ROUND(I405*H405,2)</f>
        <v>0</v>
      </c>
      <c r="K405" s="221" t="s">
        <v>138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0.10037</v>
      </c>
      <c r="R405" s="228">
        <f>Q405*H405</f>
        <v>1.7062900000000001</v>
      </c>
      <c r="S405" s="228">
        <v>0.10000000000000001</v>
      </c>
      <c r="T405" s="229">
        <f>S405*H405</f>
        <v>1.7000000000000002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139</v>
      </c>
      <c r="AT405" s="230" t="s">
        <v>134</v>
      </c>
      <c r="AU405" s="230" t="s">
        <v>88</v>
      </c>
      <c r="AY405" s="18" t="s">
        <v>132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139</v>
      </c>
      <c r="BM405" s="230" t="s">
        <v>922</v>
      </c>
    </row>
    <row r="406" s="2" customFormat="1">
      <c r="A406" s="39"/>
      <c r="B406" s="40"/>
      <c r="C406" s="41"/>
      <c r="D406" s="232" t="s">
        <v>141</v>
      </c>
      <c r="E406" s="41"/>
      <c r="F406" s="233" t="s">
        <v>921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141</v>
      </c>
      <c r="AU406" s="18" t="s">
        <v>88</v>
      </c>
    </row>
    <row r="407" s="2" customFormat="1">
      <c r="A407" s="39"/>
      <c r="B407" s="40"/>
      <c r="C407" s="41"/>
      <c r="D407" s="232" t="s">
        <v>163</v>
      </c>
      <c r="E407" s="41"/>
      <c r="F407" s="259" t="s">
        <v>918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163</v>
      </c>
      <c r="AU407" s="18" t="s">
        <v>88</v>
      </c>
    </row>
    <row r="408" s="13" customFormat="1">
      <c r="A408" s="13"/>
      <c r="B408" s="237"/>
      <c r="C408" s="238"/>
      <c r="D408" s="232" t="s">
        <v>143</v>
      </c>
      <c r="E408" s="239" t="s">
        <v>1</v>
      </c>
      <c r="F408" s="240" t="s">
        <v>248</v>
      </c>
      <c r="G408" s="238"/>
      <c r="H408" s="241">
        <v>17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143</v>
      </c>
      <c r="AU408" s="247" t="s">
        <v>88</v>
      </c>
      <c r="AV408" s="13" t="s">
        <v>88</v>
      </c>
      <c r="AW408" s="13" t="s">
        <v>34</v>
      </c>
      <c r="AX408" s="13" t="s">
        <v>86</v>
      </c>
      <c r="AY408" s="247" t="s">
        <v>132</v>
      </c>
    </row>
    <row r="409" s="2" customFormat="1" ht="16.5" customHeight="1">
      <c r="A409" s="39"/>
      <c r="B409" s="40"/>
      <c r="C409" s="219" t="s">
        <v>923</v>
      </c>
      <c r="D409" s="219" t="s">
        <v>134</v>
      </c>
      <c r="E409" s="220" t="s">
        <v>924</v>
      </c>
      <c r="F409" s="221" t="s">
        <v>925</v>
      </c>
      <c r="G409" s="222" t="s">
        <v>400</v>
      </c>
      <c r="H409" s="223">
        <v>1</v>
      </c>
      <c r="I409" s="224"/>
      <c r="J409" s="225">
        <f>ROUND(I409*H409,2)</f>
        <v>0</v>
      </c>
      <c r="K409" s="221" t="s">
        <v>1</v>
      </c>
      <c r="L409" s="45"/>
      <c r="M409" s="226" t="s">
        <v>1</v>
      </c>
      <c r="N409" s="227" t="s">
        <v>43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139</v>
      </c>
      <c r="AT409" s="230" t="s">
        <v>134</v>
      </c>
      <c r="AU409" s="230" t="s">
        <v>88</v>
      </c>
      <c r="AY409" s="18" t="s">
        <v>132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139</v>
      </c>
      <c r="BM409" s="230" t="s">
        <v>926</v>
      </c>
    </row>
    <row r="410" s="2" customFormat="1">
      <c r="A410" s="39"/>
      <c r="B410" s="40"/>
      <c r="C410" s="41"/>
      <c r="D410" s="232" t="s">
        <v>141</v>
      </c>
      <c r="E410" s="41"/>
      <c r="F410" s="233" t="s">
        <v>927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141</v>
      </c>
      <c r="AU410" s="18" t="s">
        <v>88</v>
      </c>
    </row>
    <row r="411" s="2" customFormat="1">
      <c r="A411" s="39"/>
      <c r="B411" s="40"/>
      <c r="C411" s="41"/>
      <c r="D411" s="232" t="s">
        <v>163</v>
      </c>
      <c r="E411" s="41"/>
      <c r="F411" s="259" t="s">
        <v>928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163</v>
      </c>
      <c r="AU411" s="18" t="s">
        <v>88</v>
      </c>
    </row>
    <row r="412" s="13" customFormat="1">
      <c r="A412" s="13"/>
      <c r="B412" s="237"/>
      <c r="C412" s="238"/>
      <c r="D412" s="232" t="s">
        <v>143</v>
      </c>
      <c r="E412" s="239" t="s">
        <v>1</v>
      </c>
      <c r="F412" s="240" t="s">
        <v>86</v>
      </c>
      <c r="G412" s="238"/>
      <c r="H412" s="241">
        <v>1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143</v>
      </c>
      <c r="AU412" s="247" t="s">
        <v>88</v>
      </c>
      <c r="AV412" s="13" t="s">
        <v>88</v>
      </c>
      <c r="AW412" s="13" t="s">
        <v>34</v>
      </c>
      <c r="AX412" s="13" t="s">
        <v>86</v>
      </c>
      <c r="AY412" s="247" t="s">
        <v>132</v>
      </c>
    </row>
    <row r="413" s="2" customFormat="1" ht="24.15" customHeight="1">
      <c r="A413" s="39"/>
      <c r="B413" s="40"/>
      <c r="C413" s="219" t="s">
        <v>929</v>
      </c>
      <c r="D413" s="219" t="s">
        <v>134</v>
      </c>
      <c r="E413" s="220" t="s">
        <v>930</v>
      </c>
      <c r="F413" s="221" t="s">
        <v>931</v>
      </c>
      <c r="G413" s="222" t="s">
        <v>400</v>
      </c>
      <c r="H413" s="223">
        <v>1</v>
      </c>
      <c r="I413" s="224"/>
      <c r="J413" s="225">
        <f>ROUND(I413*H413,2)</f>
        <v>0</v>
      </c>
      <c r="K413" s="221" t="s">
        <v>1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139</v>
      </c>
      <c r="AT413" s="230" t="s">
        <v>134</v>
      </c>
      <c r="AU413" s="230" t="s">
        <v>88</v>
      </c>
      <c r="AY413" s="18" t="s">
        <v>132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86</v>
      </c>
      <c r="BK413" s="231">
        <f>ROUND(I413*H413,2)</f>
        <v>0</v>
      </c>
      <c r="BL413" s="18" t="s">
        <v>139</v>
      </c>
      <c r="BM413" s="230" t="s">
        <v>932</v>
      </c>
    </row>
    <row r="414" s="2" customFormat="1">
      <c r="A414" s="39"/>
      <c r="B414" s="40"/>
      <c r="C414" s="41"/>
      <c r="D414" s="232" t="s">
        <v>141</v>
      </c>
      <c r="E414" s="41"/>
      <c r="F414" s="233" t="s">
        <v>931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141</v>
      </c>
      <c r="AU414" s="18" t="s">
        <v>88</v>
      </c>
    </row>
    <row r="415" s="2" customFormat="1">
      <c r="A415" s="39"/>
      <c r="B415" s="40"/>
      <c r="C415" s="41"/>
      <c r="D415" s="232" t="s">
        <v>163</v>
      </c>
      <c r="E415" s="41"/>
      <c r="F415" s="259" t="s">
        <v>933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163</v>
      </c>
      <c r="AU415" s="18" t="s">
        <v>88</v>
      </c>
    </row>
    <row r="416" s="13" customFormat="1">
      <c r="A416" s="13"/>
      <c r="B416" s="237"/>
      <c r="C416" s="238"/>
      <c r="D416" s="232" t="s">
        <v>143</v>
      </c>
      <c r="E416" s="239" t="s">
        <v>1</v>
      </c>
      <c r="F416" s="240" t="s">
        <v>86</v>
      </c>
      <c r="G416" s="238"/>
      <c r="H416" s="241">
        <v>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143</v>
      </c>
      <c r="AU416" s="247" t="s">
        <v>88</v>
      </c>
      <c r="AV416" s="13" t="s">
        <v>88</v>
      </c>
      <c r="AW416" s="13" t="s">
        <v>34</v>
      </c>
      <c r="AX416" s="13" t="s">
        <v>78</v>
      </c>
      <c r="AY416" s="247" t="s">
        <v>132</v>
      </c>
    </row>
    <row r="417" s="12" customFormat="1" ht="22.8" customHeight="1">
      <c r="A417" s="12"/>
      <c r="B417" s="203"/>
      <c r="C417" s="204"/>
      <c r="D417" s="205" t="s">
        <v>77</v>
      </c>
      <c r="E417" s="217" t="s">
        <v>193</v>
      </c>
      <c r="F417" s="217" t="s">
        <v>303</v>
      </c>
      <c r="G417" s="204"/>
      <c r="H417" s="204"/>
      <c r="I417" s="207"/>
      <c r="J417" s="218">
        <f>BK417</f>
        <v>0</v>
      </c>
      <c r="K417" s="204"/>
      <c r="L417" s="209"/>
      <c r="M417" s="210"/>
      <c r="N417" s="211"/>
      <c r="O417" s="211"/>
      <c r="P417" s="212">
        <f>P418+SUM(P419:P477)</f>
        <v>0</v>
      </c>
      <c r="Q417" s="211"/>
      <c r="R417" s="212">
        <f>R418+SUM(R419:R477)</f>
        <v>125.9716122</v>
      </c>
      <c r="S417" s="211"/>
      <c r="T417" s="213">
        <f>T418+SUM(T419:T477)</f>
        <v>94.057500000000005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4" t="s">
        <v>86</v>
      </c>
      <c r="AT417" s="215" t="s">
        <v>77</v>
      </c>
      <c r="AU417" s="215" t="s">
        <v>86</v>
      </c>
      <c r="AY417" s="214" t="s">
        <v>132</v>
      </c>
      <c r="BK417" s="216">
        <f>BK418+SUM(BK419:BK477)</f>
        <v>0</v>
      </c>
    </row>
    <row r="418" s="2" customFormat="1" ht="24.15" customHeight="1">
      <c r="A418" s="39"/>
      <c r="B418" s="40"/>
      <c r="C418" s="219" t="s">
        <v>934</v>
      </c>
      <c r="D418" s="219" t="s">
        <v>134</v>
      </c>
      <c r="E418" s="220" t="s">
        <v>305</v>
      </c>
      <c r="F418" s="221" t="s">
        <v>306</v>
      </c>
      <c r="G418" s="222" t="s">
        <v>307</v>
      </c>
      <c r="H418" s="223">
        <v>344.19999999999999</v>
      </c>
      <c r="I418" s="224"/>
      <c r="J418" s="225">
        <f>ROUND(I418*H418,2)</f>
        <v>0</v>
      </c>
      <c r="K418" s="221" t="s">
        <v>138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0.071900000000000006</v>
      </c>
      <c r="R418" s="228">
        <f>Q418*H418</f>
        <v>24.747980000000002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139</v>
      </c>
      <c r="AT418" s="230" t="s">
        <v>134</v>
      </c>
      <c r="AU418" s="230" t="s">
        <v>88</v>
      </c>
      <c r="AY418" s="18" t="s">
        <v>132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139</v>
      </c>
      <c r="BM418" s="230" t="s">
        <v>935</v>
      </c>
    </row>
    <row r="419" s="2" customFormat="1">
      <c r="A419" s="39"/>
      <c r="B419" s="40"/>
      <c r="C419" s="41"/>
      <c r="D419" s="232" t="s">
        <v>141</v>
      </c>
      <c r="E419" s="41"/>
      <c r="F419" s="233" t="s">
        <v>309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141</v>
      </c>
      <c r="AU419" s="18" t="s">
        <v>88</v>
      </c>
    </row>
    <row r="420" s="15" customFormat="1">
      <c r="A420" s="15"/>
      <c r="B420" s="260"/>
      <c r="C420" s="261"/>
      <c r="D420" s="232" t="s">
        <v>143</v>
      </c>
      <c r="E420" s="262" t="s">
        <v>1</v>
      </c>
      <c r="F420" s="263" t="s">
        <v>936</v>
      </c>
      <c r="G420" s="261"/>
      <c r="H420" s="262" t="s">
        <v>1</v>
      </c>
      <c r="I420" s="264"/>
      <c r="J420" s="261"/>
      <c r="K420" s="261"/>
      <c r="L420" s="265"/>
      <c r="M420" s="266"/>
      <c r="N420" s="267"/>
      <c r="O420" s="267"/>
      <c r="P420" s="267"/>
      <c r="Q420" s="267"/>
      <c r="R420" s="267"/>
      <c r="S420" s="267"/>
      <c r="T420" s="26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9" t="s">
        <v>143</v>
      </c>
      <c r="AU420" s="269" t="s">
        <v>88</v>
      </c>
      <c r="AV420" s="15" t="s">
        <v>86</v>
      </c>
      <c r="AW420" s="15" t="s">
        <v>34</v>
      </c>
      <c r="AX420" s="15" t="s">
        <v>78</v>
      </c>
      <c r="AY420" s="269" t="s">
        <v>132</v>
      </c>
    </row>
    <row r="421" s="13" customFormat="1">
      <c r="A421" s="13"/>
      <c r="B421" s="237"/>
      <c r="C421" s="238"/>
      <c r="D421" s="232" t="s">
        <v>143</v>
      </c>
      <c r="E421" s="239" t="s">
        <v>1</v>
      </c>
      <c r="F421" s="240" t="s">
        <v>937</v>
      </c>
      <c r="G421" s="238"/>
      <c r="H421" s="241">
        <v>250.78999999999999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143</v>
      </c>
      <c r="AU421" s="247" t="s">
        <v>88</v>
      </c>
      <c r="AV421" s="13" t="s">
        <v>88</v>
      </c>
      <c r="AW421" s="13" t="s">
        <v>34</v>
      </c>
      <c r="AX421" s="13" t="s">
        <v>78</v>
      </c>
      <c r="AY421" s="247" t="s">
        <v>132</v>
      </c>
    </row>
    <row r="422" s="15" customFormat="1">
      <c r="A422" s="15"/>
      <c r="B422" s="260"/>
      <c r="C422" s="261"/>
      <c r="D422" s="232" t="s">
        <v>143</v>
      </c>
      <c r="E422" s="262" t="s">
        <v>1</v>
      </c>
      <c r="F422" s="263" t="s">
        <v>938</v>
      </c>
      <c r="G422" s="261"/>
      <c r="H422" s="262" t="s">
        <v>1</v>
      </c>
      <c r="I422" s="264"/>
      <c r="J422" s="261"/>
      <c r="K422" s="261"/>
      <c r="L422" s="265"/>
      <c r="M422" s="266"/>
      <c r="N422" s="267"/>
      <c r="O422" s="267"/>
      <c r="P422" s="267"/>
      <c r="Q422" s="267"/>
      <c r="R422" s="267"/>
      <c r="S422" s="267"/>
      <c r="T422" s="26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9" t="s">
        <v>143</v>
      </c>
      <c r="AU422" s="269" t="s">
        <v>88</v>
      </c>
      <c r="AV422" s="15" t="s">
        <v>86</v>
      </c>
      <c r="AW422" s="15" t="s">
        <v>34</v>
      </c>
      <c r="AX422" s="15" t="s">
        <v>78</v>
      </c>
      <c r="AY422" s="269" t="s">
        <v>132</v>
      </c>
    </row>
    <row r="423" s="13" customFormat="1">
      <c r="A423" s="13"/>
      <c r="B423" s="237"/>
      <c r="C423" s="238"/>
      <c r="D423" s="232" t="s">
        <v>143</v>
      </c>
      <c r="E423" s="239" t="s">
        <v>1</v>
      </c>
      <c r="F423" s="240" t="s">
        <v>939</v>
      </c>
      <c r="G423" s="238"/>
      <c r="H423" s="241">
        <v>5.5999999999999996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143</v>
      </c>
      <c r="AU423" s="247" t="s">
        <v>88</v>
      </c>
      <c r="AV423" s="13" t="s">
        <v>88</v>
      </c>
      <c r="AW423" s="13" t="s">
        <v>34</v>
      </c>
      <c r="AX423" s="13" t="s">
        <v>78</v>
      </c>
      <c r="AY423" s="247" t="s">
        <v>132</v>
      </c>
    </row>
    <row r="424" s="15" customFormat="1">
      <c r="A424" s="15"/>
      <c r="B424" s="260"/>
      <c r="C424" s="261"/>
      <c r="D424" s="232" t="s">
        <v>143</v>
      </c>
      <c r="E424" s="262" t="s">
        <v>1</v>
      </c>
      <c r="F424" s="263" t="s">
        <v>940</v>
      </c>
      <c r="G424" s="261"/>
      <c r="H424" s="262" t="s">
        <v>1</v>
      </c>
      <c r="I424" s="264"/>
      <c r="J424" s="261"/>
      <c r="K424" s="261"/>
      <c r="L424" s="265"/>
      <c r="M424" s="266"/>
      <c r="N424" s="267"/>
      <c r="O424" s="267"/>
      <c r="P424" s="267"/>
      <c r="Q424" s="267"/>
      <c r="R424" s="267"/>
      <c r="S424" s="267"/>
      <c r="T424" s="26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9" t="s">
        <v>143</v>
      </c>
      <c r="AU424" s="269" t="s">
        <v>88</v>
      </c>
      <c r="AV424" s="15" t="s">
        <v>86</v>
      </c>
      <c r="AW424" s="15" t="s">
        <v>34</v>
      </c>
      <c r="AX424" s="15" t="s">
        <v>78</v>
      </c>
      <c r="AY424" s="269" t="s">
        <v>132</v>
      </c>
    </row>
    <row r="425" s="13" customFormat="1">
      <c r="A425" s="13"/>
      <c r="B425" s="237"/>
      <c r="C425" s="238"/>
      <c r="D425" s="232" t="s">
        <v>143</v>
      </c>
      <c r="E425" s="239" t="s">
        <v>1</v>
      </c>
      <c r="F425" s="240" t="s">
        <v>941</v>
      </c>
      <c r="G425" s="238"/>
      <c r="H425" s="241">
        <v>49.810000000000002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143</v>
      </c>
      <c r="AU425" s="247" t="s">
        <v>88</v>
      </c>
      <c r="AV425" s="13" t="s">
        <v>88</v>
      </c>
      <c r="AW425" s="13" t="s">
        <v>34</v>
      </c>
      <c r="AX425" s="13" t="s">
        <v>78</v>
      </c>
      <c r="AY425" s="247" t="s">
        <v>132</v>
      </c>
    </row>
    <row r="426" s="15" customFormat="1">
      <c r="A426" s="15"/>
      <c r="B426" s="260"/>
      <c r="C426" s="261"/>
      <c r="D426" s="232" t="s">
        <v>143</v>
      </c>
      <c r="E426" s="262" t="s">
        <v>1</v>
      </c>
      <c r="F426" s="263" t="s">
        <v>820</v>
      </c>
      <c r="G426" s="261"/>
      <c r="H426" s="262" t="s">
        <v>1</v>
      </c>
      <c r="I426" s="264"/>
      <c r="J426" s="261"/>
      <c r="K426" s="261"/>
      <c r="L426" s="265"/>
      <c r="M426" s="266"/>
      <c r="N426" s="267"/>
      <c r="O426" s="267"/>
      <c r="P426" s="267"/>
      <c r="Q426" s="267"/>
      <c r="R426" s="267"/>
      <c r="S426" s="267"/>
      <c r="T426" s="26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9" t="s">
        <v>143</v>
      </c>
      <c r="AU426" s="269" t="s">
        <v>88</v>
      </c>
      <c r="AV426" s="15" t="s">
        <v>86</v>
      </c>
      <c r="AW426" s="15" t="s">
        <v>34</v>
      </c>
      <c r="AX426" s="15" t="s">
        <v>78</v>
      </c>
      <c r="AY426" s="269" t="s">
        <v>132</v>
      </c>
    </row>
    <row r="427" s="13" customFormat="1">
      <c r="A427" s="13"/>
      <c r="B427" s="237"/>
      <c r="C427" s="238"/>
      <c r="D427" s="232" t="s">
        <v>143</v>
      </c>
      <c r="E427" s="239" t="s">
        <v>1</v>
      </c>
      <c r="F427" s="240" t="s">
        <v>942</v>
      </c>
      <c r="G427" s="238"/>
      <c r="H427" s="241">
        <v>38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143</v>
      </c>
      <c r="AU427" s="247" t="s">
        <v>88</v>
      </c>
      <c r="AV427" s="13" t="s">
        <v>88</v>
      </c>
      <c r="AW427" s="13" t="s">
        <v>34</v>
      </c>
      <c r="AX427" s="13" t="s">
        <v>78</v>
      </c>
      <c r="AY427" s="247" t="s">
        <v>132</v>
      </c>
    </row>
    <row r="428" s="14" customFormat="1">
      <c r="A428" s="14"/>
      <c r="B428" s="248"/>
      <c r="C428" s="249"/>
      <c r="D428" s="232" t="s">
        <v>143</v>
      </c>
      <c r="E428" s="250" t="s">
        <v>1</v>
      </c>
      <c r="F428" s="251" t="s">
        <v>146</v>
      </c>
      <c r="G428" s="249"/>
      <c r="H428" s="252">
        <v>344.19999999999999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143</v>
      </c>
      <c r="AU428" s="258" t="s">
        <v>88</v>
      </c>
      <c r="AV428" s="14" t="s">
        <v>139</v>
      </c>
      <c r="AW428" s="14" t="s">
        <v>34</v>
      </c>
      <c r="AX428" s="14" t="s">
        <v>86</v>
      </c>
      <c r="AY428" s="258" t="s">
        <v>132</v>
      </c>
    </row>
    <row r="429" s="2" customFormat="1" ht="16.5" customHeight="1">
      <c r="A429" s="39"/>
      <c r="B429" s="40"/>
      <c r="C429" s="270" t="s">
        <v>943</v>
      </c>
      <c r="D429" s="270" t="s">
        <v>228</v>
      </c>
      <c r="E429" s="271" t="s">
        <v>823</v>
      </c>
      <c r="F429" s="272" t="s">
        <v>824</v>
      </c>
      <c r="G429" s="273" t="s">
        <v>137</v>
      </c>
      <c r="H429" s="274">
        <v>5.1299999999999999</v>
      </c>
      <c r="I429" s="275"/>
      <c r="J429" s="276">
        <f>ROUND(I429*H429,2)</f>
        <v>0</v>
      </c>
      <c r="K429" s="272" t="s">
        <v>138</v>
      </c>
      <c r="L429" s="277"/>
      <c r="M429" s="278" t="s">
        <v>1</v>
      </c>
      <c r="N429" s="279" t="s">
        <v>43</v>
      </c>
      <c r="O429" s="92"/>
      <c r="P429" s="228">
        <f>O429*H429</f>
        <v>0</v>
      </c>
      <c r="Q429" s="228">
        <v>0.222</v>
      </c>
      <c r="R429" s="228">
        <f>Q429*H429</f>
        <v>1.13886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186</v>
      </c>
      <c r="AT429" s="230" t="s">
        <v>228</v>
      </c>
      <c r="AU429" s="230" t="s">
        <v>88</v>
      </c>
      <c r="AY429" s="18" t="s">
        <v>132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86</v>
      </c>
      <c r="BK429" s="231">
        <f>ROUND(I429*H429,2)</f>
        <v>0</v>
      </c>
      <c r="BL429" s="18" t="s">
        <v>139</v>
      </c>
      <c r="BM429" s="230" t="s">
        <v>944</v>
      </c>
    </row>
    <row r="430" s="2" customFormat="1">
      <c r="A430" s="39"/>
      <c r="B430" s="40"/>
      <c r="C430" s="41"/>
      <c r="D430" s="232" t="s">
        <v>141</v>
      </c>
      <c r="E430" s="41"/>
      <c r="F430" s="233" t="s">
        <v>824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141</v>
      </c>
      <c r="AU430" s="18" t="s">
        <v>88</v>
      </c>
    </row>
    <row r="431" s="13" customFormat="1">
      <c r="A431" s="13"/>
      <c r="B431" s="237"/>
      <c r="C431" s="238"/>
      <c r="D431" s="232" t="s">
        <v>143</v>
      </c>
      <c r="E431" s="239" t="s">
        <v>1</v>
      </c>
      <c r="F431" s="240" t="s">
        <v>945</v>
      </c>
      <c r="G431" s="238"/>
      <c r="H431" s="241">
        <v>4.9809999999999999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143</v>
      </c>
      <c r="AU431" s="247" t="s">
        <v>88</v>
      </c>
      <c r="AV431" s="13" t="s">
        <v>88</v>
      </c>
      <c r="AW431" s="13" t="s">
        <v>34</v>
      </c>
      <c r="AX431" s="13" t="s">
        <v>86</v>
      </c>
      <c r="AY431" s="247" t="s">
        <v>132</v>
      </c>
    </row>
    <row r="432" s="13" customFormat="1">
      <c r="A432" s="13"/>
      <c r="B432" s="237"/>
      <c r="C432" s="238"/>
      <c r="D432" s="232" t="s">
        <v>143</v>
      </c>
      <c r="E432" s="238"/>
      <c r="F432" s="240" t="s">
        <v>946</v>
      </c>
      <c r="G432" s="238"/>
      <c r="H432" s="241">
        <v>5.1299999999999999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143</v>
      </c>
      <c r="AU432" s="247" t="s">
        <v>88</v>
      </c>
      <c r="AV432" s="13" t="s">
        <v>88</v>
      </c>
      <c r="AW432" s="13" t="s">
        <v>4</v>
      </c>
      <c r="AX432" s="13" t="s">
        <v>86</v>
      </c>
      <c r="AY432" s="247" t="s">
        <v>132</v>
      </c>
    </row>
    <row r="433" s="2" customFormat="1" ht="24.15" customHeight="1">
      <c r="A433" s="39"/>
      <c r="B433" s="40"/>
      <c r="C433" s="270" t="s">
        <v>947</v>
      </c>
      <c r="D433" s="270" t="s">
        <v>228</v>
      </c>
      <c r="E433" s="271" t="s">
        <v>317</v>
      </c>
      <c r="F433" s="272" t="s">
        <v>318</v>
      </c>
      <c r="G433" s="273" t="s">
        <v>137</v>
      </c>
      <c r="H433" s="274">
        <v>25.831</v>
      </c>
      <c r="I433" s="275"/>
      <c r="J433" s="276">
        <f>ROUND(I433*H433,2)</f>
        <v>0</v>
      </c>
      <c r="K433" s="272" t="s">
        <v>138</v>
      </c>
      <c r="L433" s="277"/>
      <c r="M433" s="278" t="s">
        <v>1</v>
      </c>
      <c r="N433" s="279" t="s">
        <v>43</v>
      </c>
      <c r="O433" s="92"/>
      <c r="P433" s="228">
        <f>O433*H433</f>
        <v>0</v>
      </c>
      <c r="Q433" s="228">
        <v>0.17599999999999999</v>
      </c>
      <c r="R433" s="228">
        <f>Q433*H433</f>
        <v>4.5462559999999996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186</v>
      </c>
      <c r="AT433" s="230" t="s">
        <v>228</v>
      </c>
      <c r="AU433" s="230" t="s">
        <v>88</v>
      </c>
      <c r="AY433" s="18" t="s">
        <v>132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86</v>
      </c>
      <c r="BK433" s="231">
        <f>ROUND(I433*H433,2)</f>
        <v>0</v>
      </c>
      <c r="BL433" s="18" t="s">
        <v>139</v>
      </c>
      <c r="BM433" s="230" t="s">
        <v>948</v>
      </c>
    </row>
    <row r="434" s="2" customFormat="1">
      <c r="A434" s="39"/>
      <c r="B434" s="40"/>
      <c r="C434" s="41"/>
      <c r="D434" s="232" t="s">
        <v>141</v>
      </c>
      <c r="E434" s="41"/>
      <c r="F434" s="233" t="s">
        <v>318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141</v>
      </c>
      <c r="AU434" s="18" t="s">
        <v>88</v>
      </c>
    </row>
    <row r="435" s="13" customFormat="1">
      <c r="A435" s="13"/>
      <c r="B435" s="237"/>
      <c r="C435" s="238"/>
      <c r="D435" s="232" t="s">
        <v>143</v>
      </c>
      <c r="E435" s="239" t="s">
        <v>1</v>
      </c>
      <c r="F435" s="240" t="s">
        <v>949</v>
      </c>
      <c r="G435" s="238"/>
      <c r="H435" s="241">
        <v>25.079000000000001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143</v>
      </c>
      <c r="AU435" s="247" t="s">
        <v>88</v>
      </c>
      <c r="AV435" s="13" t="s">
        <v>88</v>
      </c>
      <c r="AW435" s="13" t="s">
        <v>34</v>
      </c>
      <c r="AX435" s="13" t="s">
        <v>86</v>
      </c>
      <c r="AY435" s="247" t="s">
        <v>132</v>
      </c>
    </row>
    <row r="436" s="13" customFormat="1">
      <c r="A436" s="13"/>
      <c r="B436" s="237"/>
      <c r="C436" s="238"/>
      <c r="D436" s="232" t="s">
        <v>143</v>
      </c>
      <c r="E436" s="238"/>
      <c r="F436" s="240" t="s">
        <v>950</v>
      </c>
      <c r="G436" s="238"/>
      <c r="H436" s="241">
        <v>25.831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143</v>
      </c>
      <c r="AU436" s="247" t="s">
        <v>88</v>
      </c>
      <c r="AV436" s="13" t="s">
        <v>88</v>
      </c>
      <c r="AW436" s="13" t="s">
        <v>4</v>
      </c>
      <c r="AX436" s="13" t="s">
        <v>86</v>
      </c>
      <c r="AY436" s="247" t="s">
        <v>132</v>
      </c>
    </row>
    <row r="437" s="2" customFormat="1" ht="24.15" customHeight="1">
      <c r="A437" s="39"/>
      <c r="B437" s="40"/>
      <c r="C437" s="270" t="s">
        <v>951</v>
      </c>
      <c r="D437" s="270" t="s">
        <v>228</v>
      </c>
      <c r="E437" s="271" t="s">
        <v>299</v>
      </c>
      <c r="F437" s="272" t="s">
        <v>300</v>
      </c>
      <c r="G437" s="273" t="s">
        <v>137</v>
      </c>
      <c r="H437" s="274">
        <v>0.57699999999999996</v>
      </c>
      <c r="I437" s="275"/>
      <c r="J437" s="276">
        <f>ROUND(I437*H437,2)</f>
        <v>0</v>
      </c>
      <c r="K437" s="272" t="s">
        <v>138</v>
      </c>
      <c r="L437" s="277"/>
      <c r="M437" s="278" t="s">
        <v>1</v>
      </c>
      <c r="N437" s="279" t="s">
        <v>43</v>
      </c>
      <c r="O437" s="92"/>
      <c r="P437" s="228">
        <f>O437*H437</f>
        <v>0</v>
      </c>
      <c r="Q437" s="228">
        <v>0.17499999999999999</v>
      </c>
      <c r="R437" s="228">
        <f>Q437*H437</f>
        <v>0.10097499999999998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186</v>
      </c>
      <c r="AT437" s="230" t="s">
        <v>228</v>
      </c>
      <c r="AU437" s="230" t="s">
        <v>88</v>
      </c>
      <c r="AY437" s="18" t="s">
        <v>132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86</v>
      </c>
      <c r="BK437" s="231">
        <f>ROUND(I437*H437,2)</f>
        <v>0</v>
      </c>
      <c r="BL437" s="18" t="s">
        <v>139</v>
      </c>
      <c r="BM437" s="230" t="s">
        <v>952</v>
      </c>
    </row>
    <row r="438" s="2" customFormat="1">
      <c r="A438" s="39"/>
      <c r="B438" s="40"/>
      <c r="C438" s="41"/>
      <c r="D438" s="232" t="s">
        <v>141</v>
      </c>
      <c r="E438" s="41"/>
      <c r="F438" s="233" t="s">
        <v>300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141</v>
      </c>
      <c r="AU438" s="18" t="s">
        <v>88</v>
      </c>
    </row>
    <row r="439" s="13" customFormat="1">
      <c r="A439" s="13"/>
      <c r="B439" s="237"/>
      <c r="C439" s="238"/>
      <c r="D439" s="232" t="s">
        <v>143</v>
      </c>
      <c r="E439" s="239" t="s">
        <v>1</v>
      </c>
      <c r="F439" s="240" t="s">
        <v>953</v>
      </c>
      <c r="G439" s="238"/>
      <c r="H439" s="241">
        <v>0.56000000000000005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143</v>
      </c>
      <c r="AU439" s="247" t="s">
        <v>88</v>
      </c>
      <c r="AV439" s="13" t="s">
        <v>88</v>
      </c>
      <c r="AW439" s="13" t="s">
        <v>34</v>
      </c>
      <c r="AX439" s="13" t="s">
        <v>86</v>
      </c>
      <c r="AY439" s="247" t="s">
        <v>132</v>
      </c>
    </row>
    <row r="440" s="13" customFormat="1">
      <c r="A440" s="13"/>
      <c r="B440" s="237"/>
      <c r="C440" s="238"/>
      <c r="D440" s="232" t="s">
        <v>143</v>
      </c>
      <c r="E440" s="238"/>
      <c r="F440" s="240" t="s">
        <v>954</v>
      </c>
      <c r="G440" s="238"/>
      <c r="H440" s="241">
        <v>0.57699999999999996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143</v>
      </c>
      <c r="AU440" s="247" t="s">
        <v>88</v>
      </c>
      <c r="AV440" s="13" t="s">
        <v>88</v>
      </c>
      <c r="AW440" s="13" t="s">
        <v>4</v>
      </c>
      <c r="AX440" s="13" t="s">
        <v>86</v>
      </c>
      <c r="AY440" s="247" t="s">
        <v>132</v>
      </c>
    </row>
    <row r="441" s="2" customFormat="1" ht="33" customHeight="1">
      <c r="A441" s="39"/>
      <c r="B441" s="40"/>
      <c r="C441" s="219" t="s">
        <v>955</v>
      </c>
      <c r="D441" s="219" t="s">
        <v>134</v>
      </c>
      <c r="E441" s="220" t="s">
        <v>337</v>
      </c>
      <c r="F441" s="221" t="s">
        <v>338</v>
      </c>
      <c r="G441" s="222" t="s">
        <v>307</v>
      </c>
      <c r="H441" s="223">
        <v>543.05999999999995</v>
      </c>
      <c r="I441" s="224"/>
      <c r="J441" s="225">
        <f>ROUND(I441*H441,2)</f>
        <v>0</v>
      </c>
      <c r="K441" s="221" t="s">
        <v>138</v>
      </c>
      <c r="L441" s="45"/>
      <c r="M441" s="226" t="s">
        <v>1</v>
      </c>
      <c r="N441" s="227" t="s">
        <v>43</v>
      </c>
      <c r="O441" s="92"/>
      <c r="P441" s="228">
        <f>O441*H441</f>
        <v>0</v>
      </c>
      <c r="Q441" s="228">
        <v>0.1295</v>
      </c>
      <c r="R441" s="228">
        <f>Q441*H441</f>
        <v>70.326269999999994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139</v>
      </c>
      <c r="AT441" s="230" t="s">
        <v>134</v>
      </c>
      <c r="AU441" s="230" t="s">
        <v>88</v>
      </c>
      <c r="AY441" s="18" t="s">
        <v>132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86</v>
      </c>
      <c r="BK441" s="231">
        <f>ROUND(I441*H441,2)</f>
        <v>0</v>
      </c>
      <c r="BL441" s="18" t="s">
        <v>139</v>
      </c>
      <c r="BM441" s="230" t="s">
        <v>956</v>
      </c>
    </row>
    <row r="442" s="2" customFormat="1">
      <c r="A442" s="39"/>
      <c r="B442" s="40"/>
      <c r="C442" s="41"/>
      <c r="D442" s="232" t="s">
        <v>141</v>
      </c>
      <c r="E442" s="41"/>
      <c r="F442" s="233" t="s">
        <v>340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141</v>
      </c>
      <c r="AU442" s="18" t="s">
        <v>88</v>
      </c>
    </row>
    <row r="443" s="13" customFormat="1">
      <c r="A443" s="13"/>
      <c r="B443" s="237"/>
      <c r="C443" s="238"/>
      <c r="D443" s="232" t="s">
        <v>143</v>
      </c>
      <c r="E443" s="239" t="s">
        <v>1</v>
      </c>
      <c r="F443" s="240" t="s">
        <v>957</v>
      </c>
      <c r="G443" s="238"/>
      <c r="H443" s="241">
        <v>21.98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143</v>
      </c>
      <c r="AU443" s="247" t="s">
        <v>88</v>
      </c>
      <c r="AV443" s="13" t="s">
        <v>88</v>
      </c>
      <c r="AW443" s="13" t="s">
        <v>34</v>
      </c>
      <c r="AX443" s="13" t="s">
        <v>78</v>
      </c>
      <c r="AY443" s="247" t="s">
        <v>132</v>
      </c>
    </row>
    <row r="444" s="13" customFormat="1">
      <c r="A444" s="13"/>
      <c r="B444" s="237"/>
      <c r="C444" s="238"/>
      <c r="D444" s="232" t="s">
        <v>143</v>
      </c>
      <c r="E444" s="239" t="s">
        <v>1</v>
      </c>
      <c r="F444" s="240" t="s">
        <v>958</v>
      </c>
      <c r="G444" s="238"/>
      <c r="H444" s="241">
        <v>4.7400000000000002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143</v>
      </c>
      <c r="AU444" s="247" t="s">
        <v>88</v>
      </c>
      <c r="AV444" s="13" t="s">
        <v>88</v>
      </c>
      <c r="AW444" s="13" t="s">
        <v>34</v>
      </c>
      <c r="AX444" s="13" t="s">
        <v>78</v>
      </c>
      <c r="AY444" s="247" t="s">
        <v>132</v>
      </c>
    </row>
    <row r="445" s="13" customFormat="1">
      <c r="A445" s="13"/>
      <c r="B445" s="237"/>
      <c r="C445" s="238"/>
      <c r="D445" s="232" t="s">
        <v>143</v>
      </c>
      <c r="E445" s="239" t="s">
        <v>1</v>
      </c>
      <c r="F445" s="240" t="s">
        <v>959</v>
      </c>
      <c r="G445" s="238"/>
      <c r="H445" s="241">
        <v>5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143</v>
      </c>
      <c r="AU445" s="247" t="s">
        <v>88</v>
      </c>
      <c r="AV445" s="13" t="s">
        <v>88</v>
      </c>
      <c r="AW445" s="13" t="s">
        <v>34</v>
      </c>
      <c r="AX445" s="13" t="s">
        <v>78</v>
      </c>
      <c r="AY445" s="247" t="s">
        <v>132</v>
      </c>
    </row>
    <row r="446" s="13" customFormat="1">
      <c r="A446" s="13"/>
      <c r="B446" s="237"/>
      <c r="C446" s="238"/>
      <c r="D446" s="232" t="s">
        <v>143</v>
      </c>
      <c r="E446" s="239" t="s">
        <v>1</v>
      </c>
      <c r="F446" s="240" t="s">
        <v>960</v>
      </c>
      <c r="G446" s="238"/>
      <c r="H446" s="241">
        <v>552.01999999999998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143</v>
      </c>
      <c r="AU446" s="247" t="s">
        <v>88</v>
      </c>
      <c r="AV446" s="13" t="s">
        <v>88</v>
      </c>
      <c r="AW446" s="13" t="s">
        <v>34</v>
      </c>
      <c r="AX446" s="13" t="s">
        <v>78</v>
      </c>
      <c r="AY446" s="247" t="s">
        <v>132</v>
      </c>
    </row>
    <row r="447" s="16" customFormat="1">
      <c r="A447" s="16"/>
      <c r="B447" s="280"/>
      <c r="C447" s="281"/>
      <c r="D447" s="232" t="s">
        <v>143</v>
      </c>
      <c r="E447" s="282" t="s">
        <v>1</v>
      </c>
      <c r="F447" s="283" t="s">
        <v>270</v>
      </c>
      <c r="G447" s="281"/>
      <c r="H447" s="284">
        <v>583.74000000000001</v>
      </c>
      <c r="I447" s="285"/>
      <c r="J447" s="281"/>
      <c r="K447" s="281"/>
      <c r="L447" s="286"/>
      <c r="M447" s="287"/>
      <c r="N447" s="288"/>
      <c r="O447" s="288"/>
      <c r="P447" s="288"/>
      <c r="Q447" s="288"/>
      <c r="R447" s="288"/>
      <c r="S447" s="288"/>
      <c r="T447" s="289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90" t="s">
        <v>143</v>
      </c>
      <c r="AU447" s="290" t="s">
        <v>88</v>
      </c>
      <c r="AV447" s="16" t="s">
        <v>153</v>
      </c>
      <c r="AW447" s="16" t="s">
        <v>34</v>
      </c>
      <c r="AX447" s="16" t="s">
        <v>78</v>
      </c>
      <c r="AY447" s="290" t="s">
        <v>132</v>
      </c>
    </row>
    <row r="448" s="13" customFormat="1">
      <c r="A448" s="13"/>
      <c r="B448" s="237"/>
      <c r="C448" s="238"/>
      <c r="D448" s="232" t="s">
        <v>143</v>
      </c>
      <c r="E448" s="239" t="s">
        <v>1</v>
      </c>
      <c r="F448" s="240" t="s">
        <v>961</v>
      </c>
      <c r="G448" s="238"/>
      <c r="H448" s="241">
        <v>-40.68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143</v>
      </c>
      <c r="AU448" s="247" t="s">
        <v>88</v>
      </c>
      <c r="AV448" s="13" t="s">
        <v>88</v>
      </c>
      <c r="AW448" s="13" t="s">
        <v>34</v>
      </c>
      <c r="AX448" s="13" t="s">
        <v>78</v>
      </c>
      <c r="AY448" s="247" t="s">
        <v>132</v>
      </c>
    </row>
    <row r="449" s="14" customFormat="1">
      <c r="A449" s="14"/>
      <c r="B449" s="248"/>
      <c r="C449" s="249"/>
      <c r="D449" s="232" t="s">
        <v>143</v>
      </c>
      <c r="E449" s="250" t="s">
        <v>1</v>
      </c>
      <c r="F449" s="251" t="s">
        <v>146</v>
      </c>
      <c r="G449" s="249"/>
      <c r="H449" s="252">
        <v>543.05999999999995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143</v>
      </c>
      <c r="AU449" s="258" t="s">
        <v>88</v>
      </c>
      <c r="AV449" s="14" t="s">
        <v>139</v>
      </c>
      <c r="AW449" s="14" t="s">
        <v>34</v>
      </c>
      <c r="AX449" s="14" t="s">
        <v>86</v>
      </c>
      <c r="AY449" s="258" t="s">
        <v>132</v>
      </c>
    </row>
    <row r="450" s="2" customFormat="1" ht="16.5" customHeight="1">
      <c r="A450" s="39"/>
      <c r="B450" s="40"/>
      <c r="C450" s="270" t="s">
        <v>962</v>
      </c>
      <c r="D450" s="270" t="s">
        <v>228</v>
      </c>
      <c r="E450" s="271" t="s">
        <v>343</v>
      </c>
      <c r="F450" s="272" t="s">
        <v>344</v>
      </c>
      <c r="G450" s="273" t="s">
        <v>307</v>
      </c>
      <c r="H450" s="274">
        <v>516.45299999999997</v>
      </c>
      <c r="I450" s="275"/>
      <c r="J450" s="276">
        <f>ROUND(I450*H450,2)</f>
        <v>0</v>
      </c>
      <c r="K450" s="272" t="s">
        <v>138</v>
      </c>
      <c r="L450" s="277"/>
      <c r="M450" s="278" t="s">
        <v>1</v>
      </c>
      <c r="N450" s="279" t="s">
        <v>43</v>
      </c>
      <c r="O450" s="92"/>
      <c r="P450" s="228">
        <f>O450*H450</f>
        <v>0</v>
      </c>
      <c r="Q450" s="228">
        <v>0.044999999999999998</v>
      </c>
      <c r="R450" s="228">
        <f>Q450*H450</f>
        <v>23.240384999999996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186</v>
      </c>
      <c r="AT450" s="230" t="s">
        <v>228</v>
      </c>
      <c r="AU450" s="230" t="s">
        <v>88</v>
      </c>
      <c r="AY450" s="18" t="s">
        <v>132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86</v>
      </c>
      <c r="BK450" s="231">
        <f>ROUND(I450*H450,2)</f>
        <v>0</v>
      </c>
      <c r="BL450" s="18" t="s">
        <v>139</v>
      </c>
      <c r="BM450" s="230" t="s">
        <v>963</v>
      </c>
    </row>
    <row r="451" s="2" customFormat="1">
      <c r="A451" s="39"/>
      <c r="B451" s="40"/>
      <c r="C451" s="41"/>
      <c r="D451" s="232" t="s">
        <v>141</v>
      </c>
      <c r="E451" s="41"/>
      <c r="F451" s="233" t="s">
        <v>344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141</v>
      </c>
      <c r="AU451" s="18" t="s">
        <v>88</v>
      </c>
    </row>
    <row r="452" s="13" customFormat="1">
      <c r="A452" s="13"/>
      <c r="B452" s="237"/>
      <c r="C452" s="238"/>
      <c r="D452" s="232" t="s">
        <v>143</v>
      </c>
      <c r="E452" s="239" t="s">
        <v>1</v>
      </c>
      <c r="F452" s="240" t="s">
        <v>960</v>
      </c>
      <c r="G452" s="238"/>
      <c r="H452" s="241">
        <v>552.01999999999998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143</v>
      </c>
      <c r="AU452" s="247" t="s">
        <v>88</v>
      </c>
      <c r="AV452" s="13" t="s">
        <v>88</v>
      </c>
      <c r="AW452" s="13" t="s">
        <v>34</v>
      </c>
      <c r="AX452" s="13" t="s">
        <v>78</v>
      </c>
      <c r="AY452" s="247" t="s">
        <v>132</v>
      </c>
    </row>
    <row r="453" s="13" customFormat="1">
      <c r="A453" s="13"/>
      <c r="B453" s="237"/>
      <c r="C453" s="238"/>
      <c r="D453" s="232" t="s">
        <v>143</v>
      </c>
      <c r="E453" s="239" t="s">
        <v>1</v>
      </c>
      <c r="F453" s="240" t="s">
        <v>961</v>
      </c>
      <c r="G453" s="238"/>
      <c r="H453" s="241">
        <v>-40.68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143</v>
      </c>
      <c r="AU453" s="247" t="s">
        <v>88</v>
      </c>
      <c r="AV453" s="13" t="s">
        <v>88</v>
      </c>
      <c r="AW453" s="13" t="s">
        <v>34</v>
      </c>
      <c r="AX453" s="13" t="s">
        <v>78</v>
      </c>
      <c r="AY453" s="247" t="s">
        <v>132</v>
      </c>
    </row>
    <row r="454" s="14" customFormat="1">
      <c r="A454" s="14"/>
      <c r="B454" s="248"/>
      <c r="C454" s="249"/>
      <c r="D454" s="232" t="s">
        <v>143</v>
      </c>
      <c r="E454" s="250" t="s">
        <v>1</v>
      </c>
      <c r="F454" s="251" t="s">
        <v>146</v>
      </c>
      <c r="G454" s="249"/>
      <c r="H454" s="252">
        <v>511.33999999999998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143</v>
      </c>
      <c r="AU454" s="258" t="s">
        <v>88</v>
      </c>
      <c r="AV454" s="14" t="s">
        <v>139</v>
      </c>
      <c r="AW454" s="14" t="s">
        <v>34</v>
      </c>
      <c r="AX454" s="14" t="s">
        <v>86</v>
      </c>
      <c r="AY454" s="258" t="s">
        <v>132</v>
      </c>
    </row>
    <row r="455" s="13" customFormat="1">
      <c r="A455" s="13"/>
      <c r="B455" s="237"/>
      <c r="C455" s="238"/>
      <c r="D455" s="232" t="s">
        <v>143</v>
      </c>
      <c r="E455" s="238"/>
      <c r="F455" s="240" t="s">
        <v>964</v>
      </c>
      <c r="G455" s="238"/>
      <c r="H455" s="241">
        <v>516.45299999999997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143</v>
      </c>
      <c r="AU455" s="247" t="s">
        <v>88</v>
      </c>
      <c r="AV455" s="13" t="s">
        <v>88</v>
      </c>
      <c r="AW455" s="13" t="s">
        <v>4</v>
      </c>
      <c r="AX455" s="13" t="s">
        <v>86</v>
      </c>
      <c r="AY455" s="247" t="s">
        <v>132</v>
      </c>
    </row>
    <row r="456" s="2" customFormat="1" ht="24.15" customHeight="1">
      <c r="A456" s="39"/>
      <c r="B456" s="40"/>
      <c r="C456" s="270" t="s">
        <v>965</v>
      </c>
      <c r="D456" s="270" t="s">
        <v>228</v>
      </c>
      <c r="E456" s="271" t="s">
        <v>966</v>
      </c>
      <c r="F456" s="272" t="s">
        <v>967</v>
      </c>
      <c r="G456" s="273" t="s">
        <v>307</v>
      </c>
      <c r="H456" s="274">
        <v>26.986999999999998</v>
      </c>
      <c r="I456" s="275"/>
      <c r="J456" s="276">
        <f>ROUND(I456*H456,2)</f>
        <v>0</v>
      </c>
      <c r="K456" s="272" t="s">
        <v>1</v>
      </c>
      <c r="L456" s="277"/>
      <c r="M456" s="278" t="s">
        <v>1</v>
      </c>
      <c r="N456" s="279" t="s">
        <v>43</v>
      </c>
      <c r="O456" s="92"/>
      <c r="P456" s="228">
        <f>O456*H456</f>
        <v>0</v>
      </c>
      <c r="Q456" s="228">
        <v>0.045999999999999999</v>
      </c>
      <c r="R456" s="228">
        <f>Q456*H456</f>
        <v>1.2414019999999999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186</v>
      </c>
      <c r="AT456" s="230" t="s">
        <v>228</v>
      </c>
      <c r="AU456" s="230" t="s">
        <v>88</v>
      </c>
      <c r="AY456" s="18" t="s">
        <v>132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86</v>
      </c>
      <c r="BK456" s="231">
        <f>ROUND(I456*H456,2)</f>
        <v>0</v>
      </c>
      <c r="BL456" s="18" t="s">
        <v>139</v>
      </c>
      <c r="BM456" s="230" t="s">
        <v>968</v>
      </c>
    </row>
    <row r="457" s="2" customFormat="1">
      <c r="A457" s="39"/>
      <c r="B457" s="40"/>
      <c r="C457" s="41"/>
      <c r="D457" s="232" t="s">
        <v>141</v>
      </c>
      <c r="E457" s="41"/>
      <c r="F457" s="233" t="s">
        <v>967</v>
      </c>
      <c r="G457" s="41"/>
      <c r="H457" s="41"/>
      <c r="I457" s="234"/>
      <c r="J457" s="41"/>
      <c r="K457" s="41"/>
      <c r="L457" s="45"/>
      <c r="M457" s="235"/>
      <c r="N457" s="236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141</v>
      </c>
      <c r="AU457" s="18" t="s">
        <v>88</v>
      </c>
    </row>
    <row r="458" s="13" customFormat="1">
      <c r="A458" s="13"/>
      <c r="B458" s="237"/>
      <c r="C458" s="238"/>
      <c r="D458" s="232" t="s">
        <v>143</v>
      </c>
      <c r="E458" s="239" t="s">
        <v>1</v>
      </c>
      <c r="F458" s="240" t="s">
        <v>958</v>
      </c>
      <c r="G458" s="238"/>
      <c r="H458" s="241">
        <v>4.7400000000000002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143</v>
      </c>
      <c r="AU458" s="247" t="s">
        <v>88</v>
      </c>
      <c r="AV458" s="13" t="s">
        <v>88</v>
      </c>
      <c r="AW458" s="13" t="s">
        <v>34</v>
      </c>
      <c r="AX458" s="13" t="s">
        <v>78</v>
      </c>
      <c r="AY458" s="247" t="s">
        <v>132</v>
      </c>
    </row>
    <row r="459" s="13" customFormat="1">
      <c r="A459" s="13"/>
      <c r="B459" s="237"/>
      <c r="C459" s="238"/>
      <c r="D459" s="232" t="s">
        <v>143</v>
      </c>
      <c r="E459" s="239" t="s">
        <v>1</v>
      </c>
      <c r="F459" s="240" t="s">
        <v>969</v>
      </c>
      <c r="G459" s="238"/>
      <c r="H459" s="241">
        <v>21.98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143</v>
      </c>
      <c r="AU459" s="247" t="s">
        <v>88</v>
      </c>
      <c r="AV459" s="13" t="s">
        <v>88</v>
      </c>
      <c r="AW459" s="13" t="s">
        <v>34</v>
      </c>
      <c r="AX459" s="13" t="s">
        <v>78</v>
      </c>
      <c r="AY459" s="247" t="s">
        <v>132</v>
      </c>
    </row>
    <row r="460" s="14" customFormat="1">
      <c r="A460" s="14"/>
      <c r="B460" s="248"/>
      <c r="C460" s="249"/>
      <c r="D460" s="232" t="s">
        <v>143</v>
      </c>
      <c r="E460" s="250" t="s">
        <v>1</v>
      </c>
      <c r="F460" s="251" t="s">
        <v>146</v>
      </c>
      <c r="G460" s="249"/>
      <c r="H460" s="252">
        <v>26.719999999999999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143</v>
      </c>
      <c r="AU460" s="258" t="s">
        <v>88</v>
      </c>
      <c r="AV460" s="14" t="s">
        <v>139</v>
      </c>
      <c r="AW460" s="14" t="s">
        <v>34</v>
      </c>
      <c r="AX460" s="14" t="s">
        <v>86</v>
      </c>
      <c r="AY460" s="258" t="s">
        <v>132</v>
      </c>
    </row>
    <row r="461" s="13" customFormat="1">
      <c r="A461" s="13"/>
      <c r="B461" s="237"/>
      <c r="C461" s="238"/>
      <c r="D461" s="232" t="s">
        <v>143</v>
      </c>
      <c r="E461" s="238"/>
      <c r="F461" s="240" t="s">
        <v>970</v>
      </c>
      <c r="G461" s="238"/>
      <c r="H461" s="241">
        <v>26.986999999999998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143</v>
      </c>
      <c r="AU461" s="247" t="s">
        <v>88</v>
      </c>
      <c r="AV461" s="13" t="s">
        <v>88</v>
      </c>
      <c r="AW461" s="13" t="s">
        <v>4</v>
      </c>
      <c r="AX461" s="13" t="s">
        <v>86</v>
      </c>
      <c r="AY461" s="247" t="s">
        <v>132</v>
      </c>
    </row>
    <row r="462" s="2" customFormat="1" ht="24.15" customHeight="1">
      <c r="A462" s="39"/>
      <c r="B462" s="40"/>
      <c r="C462" s="270" t="s">
        <v>971</v>
      </c>
      <c r="D462" s="270" t="s">
        <v>228</v>
      </c>
      <c r="E462" s="271" t="s">
        <v>972</v>
      </c>
      <c r="F462" s="272" t="s">
        <v>973</v>
      </c>
      <c r="G462" s="273" t="s">
        <v>400</v>
      </c>
      <c r="H462" s="274">
        <v>10.1</v>
      </c>
      <c r="I462" s="275"/>
      <c r="J462" s="276">
        <f>ROUND(I462*H462,2)</f>
        <v>0</v>
      </c>
      <c r="K462" s="272" t="s">
        <v>1</v>
      </c>
      <c r="L462" s="277"/>
      <c r="M462" s="278" t="s">
        <v>1</v>
      </c>
      <c r="N462" s="279" t="s">
        <v>43</v>
      </c>
      <c r="O462" s="92"/>
      <c r="P462" s="228">
        <f>O462*H462</f>
        <v>0</v>
      </c>
      <c r="Q462" s="228">
        <v>0.017000000000000001</v>
      </c>
      <c r="R462" s="228">
        <f>Q462*H462</f>
        <v>0.17170000000000002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186</v>
      </c>
      <c r="AT462" s="230" t="s">
        <v>228</v>
      </c>
      <c r="AU462" s="230" t="s">
        <v>88</v>
      </c>
      <c r="AY462" s="18" t="s">
        <v>132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86</v>
      </c>
      <c r="BK462" s="231">
        <f>ROUND(I462*H462,2)</f>
        <v>0</v>
      </c>
      <c r="BL462" s="18" t="s">
        <v>139</v>
      </c>
      <c r="BM462" s="230" t="s">
        <v>974</v>
      </c>
    </row>
    <row r="463" s="2" customFormat="1">
      <c r="A463" s="39"/>
      <c r="B463" s="40"/>
      <c r="C463" s="41"/>
      <c r="D463" s="232" t="s">
        <v>141</v>
      </c>
      <c r="E463" s="41"/>
      <c r="F463" s="233" t="s">
        <v>973</v>
      </c>
      <c r="G463" s="41"/>
      <c r="H463" s="41"/>
      <c r="I463" s="234"/>
      <c r="J463" s="41"/>
      <c r="K463" s="41"/>
      <c r="L463" s="45"/>
      <c r="M463" s="235"/>
      <c r="N463" s="236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141</v>
      </c>
      <c r="AU463" s="18" t="s">
        <v>88</v>
      </c>
    </row>
    <row r="464" s="13" customFormat="1">
      <c r="A464" s="13"/>
      <c r="B464" s="237"/>
      <c r="C464" s="238"/>
      <c r="D464" s="232" t="s">
        <v>143</v>
      </c>
      <c r="E464" s="239" t="s">
        <v>1</v>
      </c>
      <c r="F464" s="240" t="s">
        <v>199</v>
      </c>
      <c r="G464" s="238"/>
      <c r="H464" s="241">
        <v>10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143</v>
      </c>
      <c r="AU464" s="247" t="s">
        <v>88</v>
      </c>
      <c r="AV464" s="13" t="s">
        <v>88</v>
      </c>
      <c r="AW464" s="13" t="s">
        <v>34</v>
      </c>
      <c r="AX464" s="13" t="s">
        <v>86</v>
      </c>
      <c r="AY464" s="247" t="s">
        <v>132</v>
      </c>
    </row>
    <row r="465" s="13" customFormat="1">
      <c r="A465" s="13"/>
      <c r="B465" s="237"/>
      <c r="C465" s="238"/>
      <c r="D465" s="232" t="s">
        <v>143</v>
      </c>
      <c r="E465" s="238"/>
      <c r="F465" s="240" t="s">
        <v>975</v>
      </c>
      <c r="G465" s="238"/>
      <c r="H465" s="241">
        <v>10.1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143</v>
      </c>
      <c r="AU465" s="247" t="s">
        <v>88</v>
      </c>
      <c r="AV465" s="13" t="s">
        <v>88</v>
      </c>
      <c r="AW465" s="13" t="s">
        <v>4</v>
      </c>
      <c r="AX465" s="13" t="s">
        <v>86</v>
      </c>
      <c r="AY465" s="247" t="s">
        <v>132</v>
      </c>
    </row>
    <row r="466" s="2" customFormat="1" ht="24.15" customHeight="1">
      <c r="A466" s="39"/>
      <c r="B466" s="40"/>
      <c r="C466" s="219" t="s">
        <v>976</v>
      </c>
      <c r="D466" s="219" t="s">
        <v>134</v>
      </c>
      <c r="E466" s="220" t="s">
        <v>380</v>
      </c>
      <c r="F466" s="221" t="s">
        <v>381</v>
      </c>
      <c r="G466" s="222" t="s">
        <v>307</v>
      </c>
      <c r="H466" s="223">
        <v>1.5</v>
      </c>
      <c r="I466" s="224"/>
      <c r="J466" s="225">
        <f>ROUND(I466*H466,2)</f>
        <v>0</v>
      </c>
      <c r="K466" s="221" t="s">
        <v>138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0.10095</v>
      </c>
      <c r="R466" s="228">
        <f>Q466*H466</f>
        <v>0.151425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139</v>
      </c>
      <c r="AT466" s="230" t="s">
        <v>134</v>
      </c>
      <c r="AU466" s="230" t="s">
        <v>88</v>
      </c>
      <c r="AY466" s="18" t="s">
        <v>132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139</v>
      </c>
      <c r="BM466" s="230" t="s">
        <v>977</v>
      </c>
    </row>
    <row r="467" s="2" customFormat="1">
      <c r="A467" s="39"/>
      <c r="B467" s="40"/>
      <c r="C467" s="41"/>
      <c r="D467" s="232" t="s">
        <v>141</v>
      </c>
      <c r="E467" s="41"/>
      <c r="F467" s="233" t="s">
        <v>383</v>
      </c>
      <c r="G467" s="41"/>
      <c r="H467" s="41"/>
      <c r="I467" s="234"/>
      <c r="J467" s="41"/>
      <c r="K467" s="41"/>
      <c r="L467" s="45"/>
      <c r="M467" s="235"/>
      <c r="N467" s="236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141</v>
      </c>
      <c r="AU467" s="18" t="s">
        <v>88</v>
      </c>
    </row>
    <row r="468" s="13" customFormat="1">
      <c r="A468" s="13"/>
      <c r="B468" s="237"/>
      <c r="C468" s="238"/>
      <c r="D468" s="232" t="s">
        <v>143</v>
      </c>
      <c r="E468" s="239" t="s">
        <v>1</v>
      </c>
      <c r="F468" s="240" t="s">
        <v>978</v>
      </c>
      <c r="G468" s="238"/>
      <c r="H468" s="241">
        <v>1.5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143</v>
      </c>
      <c r="AU468" s="247" t="s">
        <v>88</v>
      </c>
      <c r="AV468" s="13" t="s">
        <v>88</v>
      </c>
      <c r="AW468" s="13" t="s">
        <v>34</v>
      </c>
      <c r="AX468" s="13" t="s">
        <v>78</v>
      </c>
      <c r="AY468" s="247" t="s">
        <v>132</v>
      </c>
    </row>
    <row r="469" s="14" customFormat="1">
      <c r="A469" s="14"/>
      <c r="B469" s="248"/>
      <c r="C469" s="249"/>
      <c r="D469" s="232" t="s">
        <v>143</v>
      </c>
      <c r="E469" s="250" t="s">
        <v>1</v>
      </c>
      <c r="F469" s="251" t="s">
        <v>146</v>
      </c>
      <c r="G469" s="249"/>
      <c r="H469" s="252">
        <v>1.5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143</v>
      </c>
      <c r="AU469" s="258" t="s">
        <v>88</v>
      </c>
      <c r="AV469" s="14" t="s">
        <v>139</v>
      </c>
      <c r="AW469" s="14" t="s">
        <v>34</v>
      </c>
      <c r="AX469" s="14" t="s">
        <v>86</v>
      </c>
      <c r="AY469" s="258" t="s">
        <v>132</v>
      </c>
    </row>
    <row r="470" s="2" customFormat="1" ht="16.5" customHeight="1">
      <c r="A470" s="39"/>
      <c r="B470" s="40"/>
      <c r="C470" s="270" t="s">
        <v>979</v>
      </c>
      <c r="D470" s="270" t="s">
        <v>228</v>
      </c>
      <c r="E470" s="271" t="s">
        <v>386</v>
      </c>
      <c r="F470" s="272" t="s">
        <v>387</v>
      </c>
      <c r="G470" s="273" t="s">
        <v>307</v>
      </c>
      <c r="H470" s="274">
        <v>1.5149999999999999</v>
      </c>
      <c r="I470" s="275"/>
      <c r="J470" s="276">
        <f>ROUND(I470*H470,2)</f>
        <v>0</v>
      </c>
      <c r="K470" s="272" t="s">
        <v>138</v>
      </c>
      <c r="L470" s="277"/>
      <c r="M470" s="278" t="s">
        <v>1</v>
      </c>
      <c r="N470" s="279" t="s">
        <v>43</v>
      </c>
      <c r="O470" s="92"/>
      <c r="P470" s="228">
        <f>O470*H470</f>
        <v>0</v>
      </c>
      <c r="Q470" s="228">
        <v>0.024</v>
      </c>
      <c r="R470" s="228">
        <f>Q470*H470</f>
        <v>0.036359999999999996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186</v>
      </c>
      <c r="AT470" s="230" t="s">
        <v>228</v>
      </c>
      <c r="AU470" s="230" t="s">
        <v>88</v>
      </c>
      <c r="AY470" s="18" t="s">
        <v>132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86</v>
      </c>
      <c r="BK470" s="231">
        <f>ROUND(I470*H470,2)</f>
        <v>0</v>
      </c>
      <c r="BL470" s="18" t="s">
        <v>139</v>
      </c>
      <c r="BM470" s="230" t="s">
        <v>980</v>
      </c>
    </row>
    <row r="471" s="2" customFormat="1">
      <c r="A471" s="39"/>
      <c r="B471" s="40"/>
      <c r="C471" s="41"/>
      <c r="D471" s="232" t="s">
        <v>141</v>
      </c>
      <c r="E471" s="41"/>
      <c r="F471" s="233" t="s">
        <v>387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141</v>
      </c>
      <c r="AU471" s="18" t="s">
        <v>88</v>
      </c>
    </row>
    <row r="472" s="13" customFormat="1">
      <c r="A472" s="13"/>
      <c r="B472" s="237"/>
      <c r="C472" s="238"/>
      <c r="D472" s="232" t="s">
        <v>143</v>
      </c>
      <c r="E472" s="239" t="s">
        <v>1</v>
      </c>
      <c r="F472" s="240" t="s">
        <v>978</v>
      </c>
      <c r="G472" s="238"/>
      <c r="H472" s="241">
        <v>1.5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143</v>
      </c>
      <c r="AU472" s="247" t="s">
        <v>88</v>
      </c>
      <c r="AV472" s="13" t="s">
        <v>88</v>
      </c>
      <c r="AW472" s="13" t="s">
        <v>34</v>
      </c>
      <c r="AX472" s="13" t="s">
        <v>86</v>
      </c>
      <c r="AY472" s="247" t="s">
        <v>132</v>
      </c>
    </row>
    <row r="473" s="13" customFormat="1">
      <c r="A473" s="13"/>
      <c r="B473" s="237"/>
      <c r="C473" s="238"/>
      <c r="D473" s="232" t="s">
        <v>143</v>
      </c>
      <c r="E473" s="238"/>
      <c r="F473" s="240" t="s">
        <v>981</v>
      </c>
      <c r="G473" s="238"/>
      <c r="H473" s="241">
        <v>1.5149999999999999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143</v>
      </c>
      <c r="AU473" s="247" t="s">
        <v>88</v>
      </c>
      <c r="AV473" s="13" t="s">
        <v>88</v>
      </c>
      <c r="AW473" s="13" t="s">
        <v>4</v>
      </c>
      <c r="AX473" s="13" t="s">
        <v>86</v>
      </c>
      <c r="AY473" s="247" t="s">
        <v>132</v>
      </c>
    </row>
    <row r="474" s="2" customFormat="1" ht="33" customHeight="1">
      <c r="A474" s="39"/>
      <c r="B474" s="40"/>
      <c r="C474" s="219" t="s">
        <v>982</v>
      </c>
      <c r="D474" s="219" t="s">
        <v>134</v>
      </c>
      <c r="E474" s="220" t="s">
        <v>983</v>
      </c>
      <c r="F474" s="221" t="s">
        <v>984</v>
      </c>
      <c r="G474" s="222" t="s">
        <v>307</v>
      </c>
      <c r="H474" s="223">
        <v>390.39999999999998</v>
      </c>
      <c r="I474" s="224"/>
      <c r="J474" s="225">
        <f>ROUND(I474*H474,2)</f>
        <v>0</v>
      </c>
      <c r="K474" s="221" t="s">
        <v>138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0.00060999999999999997</v>
      </c>
      <c r="R474" s="228">
        <f>Q474*H474</f>
        <v>0.23814399999999997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139</v>
      </c>
      <c r="AT474" s="230" t="s">
        <v>134</v>
      </c>
      <c r="AU474" s="230" t="s">
        <v>88</v>
      </c>
      <c r="AY474" s="18" t="s">
        <v>132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86</v>
      </c>
      <c r="BK474" s="231">
        <f>ROUND(I474*H474,2)</f>
        <v>0</v>
      </c>
      <c r="BL474" s="18" t="s">
        <v>139</v>
      </c>
      <c r="BM474" s="230" t="s">
        <v>985</v>
      </c>
    </row>
    <row r="475" s="2" customFormat="1">
      <c r="A475" s="39"/>
      <c r="B475" s="40"/>
      <c r="C475" s="41"/>
      <c r="D475" s="232" t="s">
        <v>141</v>
      </c>
      <c r="E475" s="41"/>
      <c r="F475" s="233" t="s">
        <v>986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141</v>
      </c>
      <c r="AU475" s="18" t="s">
        <v>88</v>
      </c>
    </row>
    <row r="476" s="13" customFormat="1">
      <c r="A476" s="13"/>
      <c r="B476" s="237"/>
      <c r="C476" s="238"/>
      <c r="D476" s="232" t="s">
        <v>143</v>
      </c>
      <c r="E476" s="239" t="s">
        <v>1</v>
      </c>
      <c r="F476" s="240" t="s">
        <v>987</v>
      </c>
      <c r="G476" s="238"/>
      <c r="H476" s="241">
        <v>390.39999999999998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143</v>
      </c>
      <c r="AU476" s="247" t="s">
        <v>88</v>
      </c>
      <c r="AV476" s="13" t="s">
        <v>88</v>
      </c>
      <c r="AW476" s="13" t="s">
        <v>34</v>
      </c>
      <c r="AX476" s="13" t="s">
        <v>86</v>
      </c>
      <c r="AY476" s="247" t="s">
        <v>132</v>
      </c>
    </row>
    <row r="477" s="12" customFormat="1" ht="20.88" customHeight="1">
      <c r="A477" s="12"/>
      <c r="B477" s="203"/>
      <c r="C477" s="204"/>
      <c r="D477" s="205" t="s">
        <v>77</v>
      </c>
      <c r="E477" s="217" t="s">
        <v>411</v>
      </c>
      <c r="F477" s="217" t="s">
        <v>412</v>
      </c>
      <c r="G477" s="204"/>
      <c r="H477" s="204"/>
      <c r="I477" s="207"/>
      <c r="J477" s="218">
        <f>BK477</f>
        <v>0</v>
      </c>
      <c r="K477" s="204"/>
      <c r="L477" s="209"/>
      <c r="M477" s="210"/>
      <c r="N477" s="211"/>
      <c r="O477" s="211"/>
      <c r="P477" s="212">
        <f>SUM(P478:P492)</f>
        <v>0</v>
      </c>
      <c r="Q477" s="211"/>
      <c r="R477" s="212">
        <f>SUM(R478:R492)</f>
        <v>0.0318552</v>
      </c>
      <c r="S477" s="211"/>
      <c r="T477" s="213">
        <f>SUM(T478:T492)</f>
        <v>94.057500000000005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4" t="s">
        <v>86</v>
      </c>
      <c r="AT477" s="215" t="s">
        <v>77</v>
      </c>
      <c r="AU477" s="215" t="s">
        <v>88</v>
      </c>
      <c r="AY477" s="214" t="s">
        <v>132</v>
      </c>
      <c r="BK477" s="216">
        <f>SUM(BK478:BK492)</f>
        <v>0</v>
      </c>
    </row>
    <row r="478" s="2" customFormat="1" ht="24.15" customHeight="1">
      <c r="A478" s="39"/>
      <c r="B478" s="40"/>
      <c r="C478" s="219" t="s">
        <v>988</v>
      </c>
      <c r="D478" s="219" t="s">
        <v>134</v>
      </c>
      <c r="E478" s="220" t="s">
        <v>989</v>
      </c>
      <c r="F478" s="221" t="s">
        <v>990</v>
      </c>
      <c r="G478" s="222" t="s">
        <v>137</v>
      </c>
      <c r="H478" s="223">
        <v>195.19999999999999</v>
      </c>
      <c r="I478" s="224"/>
      <c r="J478" s="225">
        <f>ROUND(I478*H478,2)</f>
        <v>0</v>
      </c>
      <c r="K478" s="221" t="s">
        <v>138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3.0000000000000001E-05</v>
      </c>
      <c r="R478" s="228">
        <f>Q478*H478</f>
        <v>0.0058560000000000001</v>
      </c>
      <c r="S478" s="228">
        <v>0.091999999999999998</v>
      </c>
      <c r="T478" s="229">
        <f>S478*H478</f>
        <v>17.958399999999997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139</v>
      </c>
      <c r="AT478" s="230" t="s">
        <v>134</v>
      </c>
      <c r="AU478" s="230" t="s">
        <v>153</v>
      </c>
      <c r="AY478" s="18" t="s">
        <v>132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86</v>
      </c>
      <c r="BK478" s="231">
        <f>ROUND(I478*H478,2)</f>
        <v>0</v>
      </c>
      <c r="BL478" s="18" t="s">
        <v>139</v>
      </c>
      <c r="BM478" s="230" t="s">
        <v>991</v>
      </c>
    </row>
    <row r="479" s="2" customFormat="1">
      <c r="A479" s="39"/>
      <c r="B479" s="40"/>
      <c r="C479" s="41"/>
      <c r="D479" s="232" t="s">
        <v>141</v>
      </c>
      <c r="E479" s="41"/>
      <c r="F479" s="233" t="s">
        <v>992</v>
      </c>
      <c r="G479" s="41"/>
      <c r="H479" s="41"/>
      <c r="I479" s="234"/>
      <c r="J479" s="41"/>
      <c r="K479" s="41"/>
      <c r="L479" s="45"/>
      <c r="M479" s="235"/>
      <c r="N479" s="236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141</v>
      </c>
      <c r="AU479" s="18" t="s">
        <v>153</v>
      </c>
    </row>
    <row r="480" s="13" customFormat="1">
      <c r="A480" s="13"/>
      <c r="B480" s="237"/>
      <c r="C480" s="238"/>
      <c r="D480" s="232" t="s">
        <v>143</v>
      </c>
      <c r="E480" s="239" t="s">
        <v>1</v>
      </c>
      <c r="F480" s="240" t="s">
        <v>993</v>
      </c>
      <c r="G480" s="238"/>
      <c r="H480" s="241">
        <v>195.19999999999999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143</v>
      </c>
      <c r="AU480" s="247" t="s">
        <v>153</v>
      </c>
      <c r="AV480" s="13" t="s">
        <v>88</v>
      </c>
      <c r="AW480" s="13" t="s">
        <v>34</v>
      </c>
      <c r="AX480" s="13" t="s">
        <v>86</v>
      </c>
      <c r="AY480" s="247" t="s">
        <v>132</v>
      </c>
    </row>
    <row r="481" s="2" customFormat="1" ht="24.15" customHeight="1">
      <c r="A481" s="39"/>
      <c r="B481" s="40"/>
      <c r="C481" s="219" t="s">
        <v>994</v>
      </c>
      <c r="D481" s="219" t="s">
        <v>134</v>
      </c>
      <c r="E481" s="220" t="s">
        <v>995</v>
      </c>
      <c r="F481" s="221" t="s">
        <v>996</v>
      </c>
      <c r="G481" s="222" t="s">
        <v>137</v>
      </c>
      <c r="H481" s="223">
        <v>324.99000000000001</v>
      </c>
      <c r="I481" s="224"/>
      <c r="J481" s="225">
        <f>ROUND(I481*H481,2)</f>
        <v>0</v>
      </c>
      <c r="K481" s="221" t="s">
        <v>138</v>
      </c>
      <c r="L481" s="45"/>
      <c r="M481" s="226" t="s">
        <v>1</v>
      </c>
      <c r="N481" s="227" t="s">
        <v>43</v>
      </c>
      <c r="O481" s="92"/>
      <c r="P481" s="228">
        <f>O481*H481</f>
        <v>0</v>
      </c>
      <c r="Q481" s="228">
        <v>8.0000000000000007E-05</v>
      </c>
      <c r="R481" s="228">
        <f>Q481*H481</f>
        <v>0.025999200000000004</v>
      </c>
      <c r="S481" s="228">
        <v>0.23000000000000001</v>
      </c>
      <c r="T481" s="229">
        <f>S481*H481</f>
        <v>74.747700000000009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139</v>
      </c>
      <c r="AT481" s="230" t="s">
        <v>134</v>
      </c>
      <c r="AU481" s="230" t="s">
        <v>153</v>
      </c>
      <c r="AY481" s="18" t="s">
        <v>132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86</v>
      </c>
      <c r="BK481" s="231">
        <f>ROUND(I481*H481,2)</f>
        <v>0</v>
      </c>
      <c r="BL481" s="18" t="s">
        <v>139</v>
      </c>
      <c r="BM481" s="230" t="s">
        <v>997</v>
      </c>
    </row>
    <row r="482" s="2" customFormat="1">
      <c r="A482" s="39"/>
      <c r="B482" s="40"/>
      <c r="C482" s="41"/>
      <c r="D482" s="232" t="s">
        <v>141</v>
      </c>
      <c r="E482" s="41"/>
      <c r="F482" s="233" t="s">
        <v>998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141</v>
      </c>
      <c r="AU482" s="18" t="s">
        <v>153</v>
      </c>
    </row>
    <row r="483" s="13" customFormat="1">
      <c r="A483" s="13"/>
      <c r="B483" s="237"/>
      <c r="C483" s="238"/>
      <c r="D483" s="232" t="s">
        <v>143</v>
      </c>
      <c r="E483" s="239" t="s">
        <v>1</v>
      </c>
      <c r="F483" s="240" t="s">
        <v>999</v>
      </c>
      <c r="G483" s="238"/>
      <c r="H483" s="241">
        <v>324.99000000000001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143</v>
      </c>
      <c r="AU483" s="247" t="s">
        <v>153</v>
      </c>
      <c r="AV483" s="13" t="s">
        <v>88</v>
      </c>
      <c r="AW483" s="13" t="s">
        <v>34</v>
      </c>
      <c r="AX483" s="13" t="s">
        <v>86</v>
      </c>
      <c r="AY483" s="247" t="s">
        <v>132</v>
      </c>
    </row>
    <row r="484" s="2" customFormat="1" ht="16.5" customHeight="1">
      <c r="A484" s="39"/>
      <c r="B484" s="40"/>
      <c r="C484" s="219" t="s">
        <v>1000</v>
      </c>
      <c r="D484" s="219" t="s">
        <v>134</v>
      </c>
      <c r="E484" s="220" t="s">
        <v>451</v>
      </c>
      <c r="F484" s="221" t="s">
        <v>452</v>
      </c>
      <c r="G484" s="222" t="s">
        <v>307</v>
      </c>
      <c r="H484" s="223">
        <v>4.0800000000000001</v>
      </c>
      <c r="I484" s="224"/>
      <c r="J484" s="225">
        <f>ROUND(I484*H484,2)</f>
        <v>0</v>
      </c>
      <c r="K484" s="221" t="s">
        <v>138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0.20499999999999999</v>
      </c>
      <c r="T484" s="229">
        <f>S484*H484</f>
        <v>0.83639999999999992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139</v>
      </c>
      <c r="AT484" s="230" t="s">
        <v>134</v>
      </c>
      <c r="AU484" s="230" t="s">
        <v>153</v>
      </c>
      <c r="AY484" s="18" t="s">
        <v>132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86</v>
      </c>
      <c r="BK484" s="231">
        <f>ROUND(I484*H484,2)</f>
        <v>0</v>
      </c>
      <c r="BL484" s="18" t="s">
        <v>139</v>
      </c>
      <c r="BM484" s="230" t="s">
        <v>1001</v>
      </c>
    </row>
    <row r="485" s="2" customFormat="1">
      <c r="A485" s="39"/>
      <c r="B485" s="40"/>
      <c r="C485" s="41"/>
      <c r="D485" s="232" t="s">
        <v>141</v>
      </c>
      <c r="E485" s="41"/>
      <c r="F485" s="233" t="s">
        <v>454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141</v>
      </c>
      <c r="AU485" s="18" t="s">
        <v>153</v>
      </c>
    </row>
    <row r="486" s="13" customFormat="1">
      <c r="A486" s="13"/>
      <c r="B486" s="237"/>
      <c r="C486" s="238"/>
      <c r="D486" s="232" t="s">
        <v>143</v>
      </c>
      <c r="E486" s="239" t="s">
        <v>1</v>
      </c>
      <c r="F486" s="240" t="s">
        <v>1002</v>
      </c>
      <c r="G486" s="238"/>
      <c r="H486" s="241">
        <v>4.0800000000000001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143</v>
      </c>
      <c r="AU486" s="247" t="s">
        <v>153</v>
      </c>
      <c r="AV486" s="13" t="s">
        <v>88</v>
      </c>
      <c r="AW486" s="13" t="s">
        <v>34</v>
      </c>
      <c r="AX486" s="13" t="s">
        <v>86</v>
      </c>
      <c r="AY486" s="247" t="s">
        <v>132</v>
      </c>
    </row>
    <row r="487" s="2" customFormat="1" ht="24.15" customHeight="1">
      <c r="A487" s="39"/>
      <c r="B487" s="40"/>
      <c r="C487" s="219" t="s">
        <v>1003</v>
      </c>
      <c r="D487" s="219" t="s">
        <v>134</v>
      </c>
      <c r="E487" s="220" t="s">
        <v>1004</v>
      </c>
      <c r="F487" s="221" t="s">
        <v>1005</v>
      </c>
      <c r="G487" s="222" t="s">
        <v>307</v>
      </c>
      <c r="H487" s="223">
        <v>3</v>
      </c>
      <c r="I487" s="224"/>
      <c r="J487" s="225">
        <f>ROUND(I487*H487,2)</f>
        <v>0</v>
      </c>
      <c r="K487" s="221" t="s">
        <v>138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0.035000000000000003</v>
      </c>
      <c r="T487" s="229">
        <f>S487*H487</f>
        <v>0.10500000000000001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139</v>
      </c>
      <c r="AT487" s="230" t="s">
        <v>134</v>
      </c>
      <c r="AU487" s="230" t="s">
        <v>153</v>
      </c>
      <c r="AY487" s="18" t="s">
        <v>132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139</v>
      </c>
      <c r="BM487" s="230" t="s">
        <v>1006</v>
      </c>
    </row>
    <row r="488" s="2" customFormat="1">
      <c r="A488" s="39"/>
      <c r="B488" s="40"/>
      <c r="C488" s="41"/>
      <c r="D488" s="232" t="s">
        <v>141</v>
      </c>
      <c r="E488" s="41"/>
      <c r="F488" s="233" t="s">
        <v>1007</v>
      </c>
      <c r="G488" s="41"/>
      <c r="H488" s="41"/>
      <c r="I488" s="234"/>
      <c r="J488" s="41"/>
      <c r="K488" s="41"/>
      <c r="L488" s="45"/>
      <c r="M488" s="235"/>
      <c r="N488" s="236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141</v>
      </c>
      <c r="AU488" s="18" t="s">
        <v>153</v>
      </c>
    </row>
    <row r="489" s="13" customFormat="1">
      <c r="A489" s="13"/>
      <c r="B489" s="237"/>
      <c r="C489" s="238"/>
      <c r="D489" s="232" t="s">
        <v>143</v>
      </c>
      <c r="E489" s="239" t="s">
        <v>1</v>
      </c>
      <c r="F489" s="240" t="s">
        <v>153</v>
      </c>
      <c r="G489" s="238"/>
      <c r="H489" s="241">
        <v>3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143</v>
      </c>
      <c r="AU489" s="247" t="s">
        <v>153</v>
      </c>
      <c r="AV489" s="13" t="s">
        <v>88</v>
      </c>
      <c r="AW489" s="13" t="s">
        <v>34</v>
      </c>
      <c r="AX489" s="13" t="s">
        <v>86</v>
      </c>
      <c r="AY489" s="247" t="s">
        <v>132</v>
      </c>
    </row>
    <row r="490" s="2" customFormat="1" ht="24.15" customHeight="1">
      <c r="A490" s="39"/>
      <c r="B490" s="40"/>
      <c r="C490" s="219" t="s">
        <v>1008</v>
      </c>
      <c r="D490" s="219" t="s">
        <v>134</v>
      </c>
      <c r="E490" s="220" t="s">
        <v>1009</v>
      </c>
      <c r="F490" s="221" t="s">
        <v>1010</v>
      </c>
      <c r="G490" s="222" t="s">
        <v>400</v>
      </c>
      <c r="H490" s="223">
        <v>5</v>
      </c>
      <c r="I490" s="224"/>
      <c r="J490" s="225">
        <f>ROUND(I490*H490,2)</f>
        <v>0</v>
      </c>
      <c r="K490" s="221" t="s">
        <v>138</v>
      </c>
      <c r="L490" s="45"/>
      <c r="M490" s="226" t="s">
        <v>1</v>
      </c>
      <c r="N490" s="227" t="s">
        <v>43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0.082000000000000003</v>
      </c>
      <c r="T490" s="229">
        <f>S490*H490</f>
        <v>0.41000000000000003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139</v>
      </c>
      <c r="AT490" s="230" t="s">
        <v>134</v>
      </c>
      <c r="AU490" s="230" t="s">
        <v>153</v>
      </c>
      <c r="AY490" s="18" t="s">
        <v>132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86</v>
      </c>
      <c r="BK490" s="231">
        <f>ROUND(I490*H490,2)</f>
        <v>0</v>
      </c>
      <c r="BL490" s="18" t="s">
        <v>139</v>
      </c>
      <c r="BM490" s="230" t="s">
        <v>1011</v>
      </c>
    </row>
    <row r="491" s="2" customFormat="1">
      <c r="A491" s="39"/>
      <c r="B491" s="40"/>
      <c r="C491" s="41"/>
      <c r="D491" s="232" t="s">
        <v>141</v>
      </c>
      <c r="E491" s="41"/>
      <c r="F491" s="233" t="s">
        <v>1012</v>
      </c>
      <c r="G491" s="41"/>
      <c r="H491" s="41"/>
      <c r="I491" s="234"/>
      <c r="J491" s="41"/>
      <c r="K491" s="41"/>
      <c r="L491" s="45"/>
      <c r="M491" s="235"/>
      <c r="N491" s="236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141</v>
      </c>
      <c r="AU491" s="18" t="s">
        <v>153</v>
      </c>
    </row>
    <row r="492" s="13" customFormat="1">
      <c r="A492" s="13"/>
      <c r="B492" s="237"/>
      <c r="C492" s="238"/>
      <c r="D492" s="232" t="s">
        <v>143</v>
      </c>
      <c r="E492" s="239" t="s">
        <v>1</v>
      </c>
      <c r="F492" s="240" t="s">
        <v>166</v>
      </c>
      <c r="G492" s="238"/>
      <c r="H492" s="241">
        <v>5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143</v>
      </c>
      <c r="AU492" s="247" t="s">
        <v>153</v>
      </c>
      <c r="AV492" s="13" t="s">
        <v>88</v>
      </c>
      <c r="AW492" s="13" t="s">
        <v>34</v>
      </c>
      <c r="AX492" s="13" t="s">
        <v>86</v>
      </c>
      <c r="AY492" s="247" t="s">
        <v>132</v>
      </c>
    </row>
    <row r="493" s="12" customFormat="1" ht="22.8" customHeight="1">
      <c r="A493" s="12"/>
      <c r="B493" s="203"/>
      <c r="C493" s="204"/>
      <c r="D493" s="205" t="s">
        <v>77</v>
      </c>
      <c r="E493" s="217" t="s">
        <v>465</v>
      </c>
      <c r="F493" s="217" t="s">
        <v>466</v>
      </c>
      <c r="G493" s="204"/>
      <c r="H493" s="204"/>
      <c r="I493" s="207"/>
      <c r="J493" s="218">
        <f>BK493</f>
        <v>0</v>
      </c>
      <c r="K493" s="204"/>
      <c r="L493" s="209"/>
      <c r="M493" s="210"/>
      <c r="N493" s="211"/>
      <c r="O493" s="211"/>
      <c r="P493" s="212">
        <f>SUM(P494:P513)</f>
        <v>0</v>
      </c>
      <c r="Q493" s="211"/>
      <c r="R493" s="212">
        <f>SUM(R494:R513)</f>
        <v>0</v>
      </c>
      <c r="S493" s="211"/>
      <c r="T493" s="213">
        <f>SUM(T494:T513)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4" t="s">
        <v>86</v>
      </c>
      <c r="AT493" s="215" t="s">
        <v>77</v>
      </c>
      <c r="AU493" s="215" t="s">
        <v>86</v>
      </c>
      <c r="AY493" s="214" t="s">
        <v>132</v>
      </c>
      <c r="BK493" s="216">
        <f>SUM(BK494:BK513)</f>
        <v>0</v>
      </c>
    </row>
    <row r="494" s="2" customFormat="1" ht="21.75" customHeight="1">
      <c r="A494" s="39"/>
      <c r="B494" s="40"/>
      <c r="C494" s="219" t="s">
        <v>1013</v>
      </c>
      <c r="D494" s="219" t="s">
        <v>134</v>
      </c>
      <c r="E494" s="220" t="s">
        <v>1014</v>
      </c>
      <c r="F494" s="221" t="s">
        <v>1015</v>
      </c>
      <c r="G494" s="222" t="s">
        <v>175</v>
      </c>
      <c r="H494" s="223">
        <v>92.706000000000003</v>
      </c>
      <c r="I494" s="224"/>
      <c r="J494" s="225">
        <f>ROUND(I494*H494,2)</f>
        <v>0</v>
      </c>
      <c r="K494" s="221" t="s">
        <v>138</v>
      </c>
      <c r="L494" s="45"/>
      <c r="M494" s="226" t="s">
        <v>1</v>
      </c>
      <c r="N494" s="227" t="s">
        <v>43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139</v>
      </c>
      <c r="AT494" s="230" t="s">
        <v>134</v>
      </c>
      <c r="AU494" s="230" t="s">
        <v>88</v>
      </c>
      <c r="AY494" s="18" t="s">
        <v>132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86</v>
      </c>
      <c r="BK494" s="231">
        <f>ROUND(I494*H494,2)</f>
        <v>0</v>
      </c>
      <c r="BL494" s="18" t="s">
        <v>139</v>
      </c>
      <c r="BM494" s="230" t="s">
        <v>1016</v>
      </c>
    </row>
    <row r="495" s="2" customFormat="1">
      <c r="A495" s="39"/>
      <c r="B495" s="40"/>
      <c r="C495" s="41"/>
      <c r="D495" s="232" t="s">
        <v>141</v>
      </c>
      <c r="E495" s="41"/>
      <c r="F495" s="233" t="s">
        <v>1017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141</v>
      </c>
      <c r="AU495" s="18" t="s">
        <v>88</v>
      </c>
    </row>
    <row r="496" s="13" customFormat="1">
      <c r="A496" s="13"/>
      <c r="B496" s="237"/>
      <c r="C496" s="238"/>
      <c r="D496" s="232" t="s">
        <v>143</v>
      </c>
      <c r="E496" s="239" t="s">
        <v>1</v>
      </c>
      <c r="F496" s="240" t="s">
        <v>1018</v>
      </c>
      <c r="G496" s="238"/>
      <c r="H496" s="241">
        <v>92.706000000000003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143</v>
      </c>
      <c r="AU496" s="247" t="s">
        <v>88</v>
      </c>
      <c r="AV496" s="13" t="s">
        <v>88</v>
      </c>
      <c r="AW496" s="13" t="s">
        <v>34</v>
      </c>
      <c r="AX496" s="13" t="s">
        <v>86</v>
      </c>
      <c r="AY496" s="247" t="s">
        <v>132</v>
      </c>
    </row>
    <row r="497" s="2" customFormat="1" ht="24.15" customHeight="1">
      <c r="A497" s="39"/>
      <c r="B497" s="40"/>
      <c r="C497" s="219" t="s">
        <v>1019</v>
      </c>
      <c r="D497" s="219" t="s">
        <v>134</v>
      </c>
      <c r="E497" s="220" t="s">
        <v>1020</v>
      </c>
      <c r="F497" s="221" t="s">
        <v>1021</v>
      </c>
      <c r="G497" s="222" t="s">
        <v>175</v>
      </c>
      <c r="H497" s="223">
        <v>370.82400000000001</v>
      </c>
      <c r="I497" s="224"/>
      <c r="J497" s="225">
        <f>ROUND(I497*H497,2)</f>
        <v>0</v>
      </c>
      <c r="K497" s="221" t="s">
        <v>138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139</v>
      </c>
      <c r="AT497" s="230" t="s">
        <v>134</v>
      </c>
      <c r="AU497" s="230" t="s">
        <v>88</v>
      </c>
      <c r="AY497" s="18" t="s">
        <v>132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139</v>
      </c>
      <c r="BM497" s="230" t="s">
        <v>1022</v>
      </c>
    </row>
    <row r="498" s="2" customFormat="1">
      <c r="A498" s="39"/>
      <c r="B498" s="40"/>
      <c r="C498" s="41"/>
      <c r="D498" s="232" t="s">
        <v>141</v>
      </c>
      <c r="E498" s="41"/>
      <c r="F498" s="233" t="s">
        <v>479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141</v>
      </c>
      <c r="AU498" s="18" t="s">
        <v>88</v>
      </c>
    </row>
    <row r="499" s="2" customFormat="1">
      <c r="A499" s="39"/>
      <c r="B499" s="40"/>
      <c r="C499" s="41"/>
      <c r="D499" s="232" t="s">
        <v>163</v>
      </c>
      <c r="E499" s="41"/>
      <c r="F499" s="259" t="s">
        <v>164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163</v>
      </c>
      <c r="AU499" s="18" t="s">
        <v>88</v>
      </c>
    </row>
    <row r="500" s="13" customFormat="1">
      <c r="A500" s="13"/>
      <c r="B500" s="237"/>
      <c r="C500" s="238"/>
      <c r="D500" s="232" t="s">
        <v>143</v>
      </c>
      <c r="E500" s="239" t="s">
        <v>1</v>
      </c>
      <c r="F500" s="240" t="s">
        <v>1023</v>
      </c>
      <c r="G500" s="238"/>
      <c r="H500" s="241">
        <v>370.82400000000001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143</v>
      </c>
      <c r="AU500" s="247" t="s">
        <v>88</v>
      </c>
      <c r="AV500" s="13" t="s">
        <v>88</v>
      </c>
      <c r="AW500" s="13" t="s">
        <v>34</v>
      </c>
      <c r="AX500" s="13" t="s">
        <v>86</v>
      </c>
      <c r="AY500" s="247" t="s">
        <v>132</v>
      </c>
    </row>
    <row r="501" s="2" customFormat="1" ht="21.75" customHeight="1">
      <c r="A501" s="39"/>
      <c r="B501" s="40"/>
      <c r="C501" s="219" t="s">
        <v>1024</v>
      </c>
      <c r="D501" s="219" t="s">
        <v>134</v>
      </c>
      <c r="E501" s="220" t="s">
        <v>468</v>
      </c>
      <c r="F501" s="221" t="s">
        <v>469</v>
      </c>
      <c r="G501" s="222" t="s">
        <v>175</v>
      </c>
      <c r="H501" s="223">
        <v>1.351</v>
      </c>
      <c r="I501" s="224"/>
      <c r="J501" s="225">
        <f>ROUND(I501*H501,2)</f>
        <v>0</v>
      </c>
      <c r="K501" s="221" t="s">
        <v>138</v>
      </c>
      <c r="L501" s="45"/>
      <c r="M501" s="226" t="s">
        <v>1</v>
      </c>
      <c r="N501" s="227" t="s">
        <v>43</v>
      </c>
      <c r="O501" s="92"/>
      <c r="P501" s="228">
        <f>O501*H501</f>
        <v>0</v>
      </c>
      <c r="Q501" s="228">
        <v>0</v>
      </c>
      <c r="R501" s="228">
        <f>Q501*H501</f>
        <v>0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139</v>
      </c>
      <c r="AT501" s="230" t="s">
        <v>134</v>
      </c>
      <c r="AU501" s="230" t="s">
        <v>88</v>
      </c>
      <c r="AY501" s="18" t="s">
        <v>132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86</v>
      </c>
      <c r="BK501" s="231">
        <f>ROUND(I501*H501,2)</f>
        <v>0</v>
      </c>
      <c r="BL501" s="18" t="s">
        <v>139</v>
      </c>
      <c r="BM501" s="230" t="s">
        <v>1025</v>
      </c>
    </row>
    <row r="502" s="2" customFormat="1">
      <c r="A502" s="39"/>
      <c r="B502" s="40"/>
      <c r="C502" s="41"/>
      <c r="D502" s="232" t="s">
        <v>141</v>
      </c>
      <c r="E502" s="41"/>
      <c r="F502" s="233" t="s">
        <v>471</v>
      </c>
      <c r="G502" s="41"/>
      <c r="H502" s="41"/>
      <c r="I502" s="234"/>
      <c r="J502" s="41"/>
      <c r="K502" s="41"/>
      <c r="L502" s="45"/>
      <c r="M502" s="235"/>
      <c r="N502" s="236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141</v>
      </c>
      <c r="AU502" s="18" t="s">
        <v>88</v>
      </c>
    </row>
    <row r="503" s="13" customFormat="1">
      <c r="A503" s="13"/>
      <c r="B503" s="237"/>
      <c r="C503" s="238"/>
      <c r="D503" s="232" t="s">
        <v>143</v>
      </c>
      <c r="E503" s="239" t="s">
        <v>1</v>
      </c>
      <c r="F503" s="240" t="s">
        <v>1026</v>
      </c>
      <c r="G503" s="238"/>
      <c r="H503" s="241">
        <v>1.351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143</v>
      </c>
      <c r="AU503" s="247" t="s">
        <v>88</v>
      </c>
      <c r="AV503" s="13" t="s">
        <v>88</v>
      </c>
      <c r="AW503" s="13" t="s">
        <v>34</v>
      </c>
      <c r="AX503" s="13" t="s">
        <v>86</v>
      </c>
      <c r="AY503" s="247" t="s">
        <v>132</v>
      </c>
    </row>
    <row r="504" s="2" customFormat="1" ht="24.15" customHeight="1">
      <c r="A504" s="39"/>
      <c r="B504" s="40"/>
      <c r="C504" s="219" t="s">
        <v>411</v>
      </c>
      <c r="D504" s="219" t="s">
        <v>134</v>
      </c>
      <c r="E504" s="220" t="s">
        <v>476</v>
      </c>
      <c r="F504" s="221" t="s">
        <v>477</v>
      </c>
      <c r="G504" s="222" t="s">
        <v>175</v>
      </c>
      <c r="H504" s="223">
        <v>5.4039999999999999</v>
      </c>
      <c r="I504" s="224"/>
      <c r="J504" s="225">
        <f>ROUND(I504*H504,2)</f>
        <v>0</v>
      </c>
      <c r="K504" s="221" t="s">
        <v>138</v>
      </c>
      <c r="L504" s="45"/>
      <c r="M504" s="226" t="s">
        <v>1</v>
      </c>
      <c r="N504" s="227" t="s">
        <v>43</v>
      </c>
      <c r="O504" s="92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139</v>
      </c>
      <c r="AT504" s="230" t="s">
        <v>134</v>
      </c>
      <c r="AU504" s="230" t="s">
        <v>88</v>
      </c>
      <c r="AY504" s="18" t="s">
        <v>132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86</v>
      </c>
      <c r="BK504" s="231">
        <f>ROUND(I504*H504,2)</f>
        <v>0</v>
      </c>
      <c r="BL504" s="18" t="s">
        <v>139</v>
      </c>
      <c r="BM504" s="230" t="s">
        <v>1027</v>
      </c>
    </row>
    <row r="505" s="2" customFormat="1">
      <c r="A505" s="39"/>
      <c r="B505" s="40"/>
      <c r="C505" s="41"/>
      <c r="D505" s="232" t="s">
        <v>141</v>
      </c>
      <c r="E505" s="41"/>
      <c r="F505" s="233" t="s">
        <v>479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141</v>
      </c>
      <c r="AU505" s="18" t="s">
        <v>88</v>
      </c>
    </row>
    <row r="506" s="2" customFormat="1">
      <c r="A506" s="39"/>
      <c r="B506" s="40"/>
      <c r="C506" s="41"/>
      <c r="D506" s="232" t="s">
        <v>163</v>
      </c>
      <c r="E506" s="41"/>
      <c r="F506" s="259" t="s">
        <v>164</v>
      </c>
      <c r="G506" s="41"/>
      <c r="H506" s="41"/>
      <c r="I506" s="234"/>
      <c r="J506" s="41"/>
      <c r="K506" s="41"/>
      <c r="L506" s="45"/>
      <c r="M506" s="235"/>
      <c r="N506" s="236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88</v>
      </c>
    </row>
    <row r="507" s="13" customFormat="1">
      <c r="A507" s="13"/>
      <c r="B507" s="237"/>
      <c r="C507" s="238"/>
      <c r="D507" s="232" t="s">
        <v>143</v>
      </c>
      <c r="E507" s="239" t="s">
        <v>1</v>
      </c>
      <c r="F507" s="240" t="s">
        <v>1028</v>
      </c>
      <c r="G507" s="238"/>
      <c r="H507" s="241">
        <v>5.4039999999999999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143</v>
      </c>
      <c r="AU507" s="247" t="s">
        <v>88</v>
      </c>
      <c r="AV507" s="13" t="s">
        <v>88</v>
      </c>
      <c r="AW507" s="13" t="s">
        <v>34</v>
      </c>
      <c r="AX507" s="13" t="s">
        <v>86</v>
      </c>
      <c r="AY507" s="247" t="s">
        <v>132</v>
      </c>
    </row>
    <row r="508" s="2" customFormat="1" ht="37.8" customHeight="1">
      <c r="A508" s="39"/>
      <c r="B508" s="40"/>
      <c r="C508" s="219" t="s">
        <v>1029</v>
      </c>
      <c r="D508" s="219" t="s">
        <v>134</v>
      </c>
      <c r="E508" s="220" t="s">
        <v>484</v>
      </c>
      <c r="F508" s="221" t="s">
        <v>1030</v>
      </c>
      <c r="G508" s="222" t="s">
        <v>175</v>
      </c>
      <c r="H508" s="223">
        <v>1.351</v>
      </c>
      <c r="I508" s="224"/>
      <c r="J508" s="225">
        <f>ROUND(I508*H508,2)</f>
        <v>0</v>
      </c>
      <c r="K508" s="221" t="s">
        <v>138</v>
      </c>
      <c r="L508" s="45"/>
      <c r="M508" s="226" t="s">
        <v>1</v>
      </c>
      <c r="N508" s="227" t="s">
        <v>43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139</v>
      </c>
      <c r="AT508" s="230" t="s">
        <v>134</v>
      </c>
      <c r="AU508" s="230" t="s">
        <v>88</v>
      </c>
      <c r="AY508" s="18" t="s">
        <v>132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86</v>
      </c>
      <c r="BK508" s="231">
        <f>ROUND(I508*H508,2)</f>
        <v>0</v>
      </c>
      <c r="BL508" s="18" t="s">
        <v>139</v>
      </c>
      <c r="BM508" s="230" t="s">
        <v>1031</v>
      </c>
    </row>
    <row r="509" s="2" customFormat="1">
      <c r="A509" s="39"/>
      <c r="B509" s="40"/>
      <c r="C509" s="41"/>
      <c r="D509" s="232" t="s">
        <v>141</v>
      </c>
      <c r="E509" s="41"/>
      <c r="F509" s="233" t="s">
        <v>487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141</v>
      </c>
      <c r="AU509" s="18" t="s">
        <v>88</v>
      </c>
    </row>
    <row r="510" s="13" customFormat="1">
      <c r="A510" s="13"/>
      <c r="B510" s="237"/>
      <c r="C510" s="238"/>
      <c r="D510" s="232" t="s">
        <v>143</v>
      </c>
      <c r="E510" s="239" t="s">
        <v>1</v>
      </c>
      <c r="F510" s="240" t="s">
        <v>1032</v>
      </c>
      <c r="G510" s="238"/>
      <c r="H510" s="241">
        <v>1.351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143</v>
      </c>
      <c r="AU510" s="247" t="s">
        <v>88</v>
      </c>
      <c r="AV510" s="13" t="s">
        <v>88</v>
      </c>
      <c r="AW510" s="13" t="s">
        <v>34</v>
      </c>
      <c r="AX510" s="13" t="s">
        <v>86</v>
      </c>
      <c r="AY510" s="247" t="s">
        <v>132</v>
      </c>
    </row>
    <row r="511" s="2" customFormat="1" ht="33" customHeight="1">
      <c r="A511" s="39"/>
      <c r="B511" s="40"/>
      <c r="C511" s="219" t="s">
        <v>1033</v>
      </c>
      <c r="D511" s="219" t="s">
        <v>134</v>
      </c>
      <c r="E511" s="220" t="s">
        <v>489</v>
      </c>
      <c r="F511" s="221" t="s">
        <v>490</v>
      </c>
      <c r="G511" s="222" t="s">
        <v>175</v>
      </c>
      <c r="H511" s="223">
        <v>92.706000000000003</v>
      </c>
      <c r="I511" s="224"/>
      <c r="J511" s="225">
        <f>ROUND(I511*H511,2)</f>
        <v>0</v>
      </c>
      <c r="K511" s="221" t="s">
        <v>138</v>
      </c>
      <c r="L511" s="45"/>
      <c r="M511" s="226" t="s">
        <v>1</v>
      </c>
      <c r="N511" s="227" t="s">
        <v>43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139</v>
      </c>
      <c r="AT511" s="230" t="s">
        <v>134</v>
      </c>
      <c r="AU511" s="230" t="s">
        <v>88</v>
      </c>
      <c r="AY511" s="18" t="s">
        <v>132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86</v>
      </c>
      <c r="BK511" s="231">
        <f>ROUND(I511*H511,2)</f>
        <v>0</v>
      </c>
      <c r="BL511" s="18" t="s">
        <v>139</v>
      </c>
      <c r="BM511" s="230" t="s">
        <v>1034</v>
      </c>
    </row>
    <row r="512" s="2" customFormat="1">
      <c r="A512" s="39"/>
      <c r="B512" s="40"/>
      <c r="C512" s="41"/>
      <c r="D512" s="232" t="s">
        <v>141</v>
      </c>
      <c r="E512" s="41"/>
      <c r="F512" s="233" t="s">
        <v>492</v>
      </c>
      <c r="G512" s="41"/>
      <c r="H512" s="41"/>
      <c r="I512" s="234"/>
      <c r="J512" s="41"/>
      <c r="K512" s="41"/>
      <c r="L512" s="45"/>
      <c r="M512" s="235"/>
      <c r="N512" s="236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141</v>
      </c>
      <c r="AU512" s="18" t="s">
        <v>88</v>
      </c>
    </row>
    <row r="513" s="13" customFormat="1">
      <c r="A513" s="13"/>
      <c r="B513" s="237"/>
      <c r="C513" s="238"/>
      <c r="D513" s="232" t="s">
        <v>143</v>
      </c>
      <c r="E513" s="239" t="s">
        <v>1</v>
      </c>
      <c r="F513" s="240" t="s">
        <v>1035</v>
      </c>
      <c r="G513" s="238"/>
      <c r="H513" s="241">
        <v>92.706000000000003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143</v>
      </c>
      <c r="AU513" s="247" t="s">
        <v>88</v>
      </c>
      <c r="AV513" s="13" t="s">
        <v>88</v>
      </c>
      <c r="AW513" s="13" t="s">
        <v>34</v>
      </c>
      <c r="AX513" s="13" t="s">
        <v>86</v>
      </c>
      <c r="AY513" s="247" t="s">
        <v>132</v>
      </c>
    </row>
    <row r="514" s="12" customFormat="1" ht="22.8" customHeight="1">
      <c r="A514" s="12"/>
      <c r="B514" s="203"/>
      <c r="C514" s="204"/>
      <c r="D514" s="205" t="s">
        <v>77</v>
      </c>
      <c r="E514" s="217" t="s">
        <v>497</v>
      </c>
      <c r="F514" s="217" t="s">
        <v>498</v>
      </c>
      <c r="G514" s="204"/>
      <c r="H514" s="204"/>
      <c r="I514" s="207"/>
      <c r="J514" s="218">
        <f>BK514</f>
        <v>0</v>
      </c>
      <c r="K514" s="204"/>
      <c r="L514" s="209"/>
      <c r="M514" s="210"/>
      <c r="N514" s="211"/>
      <c r="O514" s="211"/>
      <c r="P514" s="212">
        <f>SUM(P515:P516)</f>
        <v>0</v>
      </c>
      <c r="Q514" s="211"/>
      <c r="R514" s="212">
        <f>SUM(R515:R516)</f>
        <v>0</v>
      </c>
      <c r="S514" s="211"/>
      <c r="T514" s="213">
        <f>SUM(T515:T516)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4" t="s">
        <v>86</v>
      </c>
      <c r="AT514" s="215" t="s">
        <v>77</v>
      </c>
      <c r="AU514" s="215" t="s">
        <v>86</v>
      </c>
      <c r="AY514" s="214" t="s">
        <v>132</v>
      </c>
      <c r="BK514" s="216">
        <f>SUM(BK515:BK516)</f>
        <v>0</v>
      </c>
    </row>
    <row r="515" s="2" customFormat="1" ht="24.15" customHeight="1">
      <c r="A515" s="39"/>
      <c r="B515" s="40"/>
      <c r="C515" s="219" t="s">
        <v>1036</v>
      </c>
      <c r="D515" s="219" t="s">
        <v>134</v>
      </c>
      <c r="E515" s="220" t="s">
        <v>500</v>
      </c>
      <c r="F515" s="221" t="s">
        <v>501</v>
      </c>
      <c r="G515" s="222" t="s">
        <v>175</v>
      </c>
      <c r="H515" s="223">
        <v>272.993</v>
      </c>
      <c r="I515" s="224"/>
      <c r="J515" s="225">
        <f>ROUND(I515*H515,2)</f>
        <v>0</v>
      </c>
      <c r="K515" s="221" t="s">
        <v>138</v>
      </c>
      <c r="L515" s="45"/>
      <c r="M515" s="226" t="s">
        <v>1</v>
      </c>
      <c r="N515" s="227" t="s">
        <v>43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139</v>
      </c>
      <c r="AT515" s="230" t="s">
        <v>134</v>
      </c>
      <c r="AU515" s="230" t="s">
        <v>88</v>
      </c>
      <c r="AY515" s="18" t="s">
        <v>132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86</v>
      </c>
      <c r="BK515" s="231">
        <f>ROUND(I515*H515,2)</f>
        <v>0</v>
      </c>
      <c r="BL515" s="18" t="s">
        <v>139</v>
      </c>
      <c r="BM515" s="230" t="s">
        <v>1037</v>
      </c>
    </row>
    <row r="516" s="2" customFormat="1">
      <c r="A516" s="39"/>
      <c r="B516" s="40"/>
      <c r="C516" s="41"/>
      <c r="D516" s="232" t="s">
        <v>141</v>
      </c>
      <c r="E516" s="41"/>
      <c r="F516" s="233" t="s">
        <v>503</v>
      </c>
      <c r="G516" s="41"/>
      <c r="H516" s="41"/>
      <c r="I516" s="234"/>
      <c r="J516" s="41"/>
      <c r="K516" s="41"/>
      <c r="L516" s="45"/>
      <c r="M516" s="235"/>
      <c r="N516" s="236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141</v>
      </c>
      <c r="AU516" s="18" t="s">
        <v>88</v>
      </c>
    </row>
    <row r="517" s="12" customFormat="1" ht="25.92" customHeight="1">
      <c r="A517" s="12"/>
      <c r="B517" s="203"/>
      <c r="C517" s="204"/>
      <c r="D517" s="205" t="s">
        <v>77</v>
      </c>
      <c r="E517" s="206" t="s">
        <v>568</v>
      </c>
      <c r="F517" s="206" t="s">
        <v>568</v>
      </c>
      <c r="G517" s="204"/>
      <c r="H517" s="204"/>
      <c r="I517" s="207"/>
      <c r="J517" s="208">
        <f>BK517</f>
        <v>0</v>
      </c>
      <c r="K517" s="204"/>
      <c r="L517" s="209"/>
      <c r="M517" s="210"/>
      <c r="N517" s="211"/>
      <c r="O517" s="211"/>
      <c r="P517" s="212">
        <f>P518+P524</f>
        <v>0</v>
      </c>
      <c r="Q517" s="211"/>
      <c r="R517" s="212">
        <f>R518+R524</f>
        <v>0</v>
      </c>
      <c r="S517" s="211"/>
      <c r="T517" s="213">
        <f>T518+T524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4" t="s">
        <v>166</v>
      </c>
      <c r="AT517" s="215" t="s">
        <v>77</v>
      </c>
      <c r="AU517" s="215" t="s">
        <v>78</v>
      </c>
      <c r="AY517" s="214" t="s">
        <v>132</v>
      </c>
      <c r="BK517" s="216">
        <f>BK518+BK524</f>
        <v>0</v>
      </c>
    </row>
    <row r="518" s="12" customFormat="1" ht="22.8" customHeight="1">
      <c r="A518" s="12"/>
      <c r="B518" s="203"/>
      <c r="C518" s="204"/>
      <c r="D518" s="205" t="s">
        <v>77</v>
      </c>
      <c r="E518" s="217" t="s">
        <v>569</v>
      </c>
      <c r="F518" s="217" t="s">
        <v>570</v>
      </c>
      <c r="G518" s="204"/>
      <c r="H518" s="204"/>
      <c r="I518" s="207"/>
      <c r="J518" s="218">
        <f>BK518</f>
        <v>0</v>
      </c>
      <c r="K518" s="204"/>
      <c r="L518" s="209"/>
      <c r="M518" s="210"/>
      <c r="N518" s="211"/>
      <c r="O518" s="211"/>
      <c r="P518" s="212">
        <f>SUM(P519:P523)</f>
        <v>0</v>
      </c>
      <c r="Q518" s="211"/>
      <c r="R518" s="212">
        <f>SUM(R519:R523)</f>
        <v>0</v>
      </c>
      <c r="S518" s="211"/>
      <c r="T518" s="213">
        <f>SUM(T519:T523)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4" t="s">
        <v>166</v>
      </c>
      <c r="AT518" s="215" t="s">
        <v>77</v>
      </c>
      <c r="AU518" s="215" t="s">
        <v>86</v>
      </c>
      <c r="AY518" s="214" t="s">
        <v>132</v>
      </c>
      <c r="BK518" s="216">
        <f>SUM(BK519:BK523)</f>
        <v>0</v>
      </c>
    </row>
    <row r="519" s="2" customFormat="1" ht="16.5" customHeight="1">
      <c r="A519" s="39"/>
      <c r="B519" s="40"/>
      <c r="C519" s="219" t="s">
        <v>1038</v>
      </c>
      <c r="D519" s="219" t="s">
        <v>134</v>
      </c>
      <c r="E519" s="220" t="s">
        <v>1039</v>
      </c>
      <c r="F519" s="221" t="s">
        <v>1040</v>
      </c>
      <c r="G519" s="222" t="s">
        <v>574</v>
      </c>
      <c r="H519" s="223">
        <v>1</v>
      </c>
      <c r="I519" s="224"/>
      <c r="J519" s="225">
        <f>ROUND(I519*H519,2)</f>
        <v>0</v>
      </c>
      <c r="K519" s="221" t="s">
        <v>1</v>
      </c>
      <c r="L519" s="45"/>
      <c r="M519" s="226" t="s">
        <v>1</v>
      </c>
      <c r="N519" s="227" t="s">
        <v>43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575</v>
      </c>
      <c r="AT519" s="230" t="s">
        <v>134</v>
      </c>
      <c r="AU519" s="230" t="s">
        <v>88</v>
      </c>
      <c r="AY519" s="18" t="s">
        <v>132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86</v>
      </c>
      <c r="BK519" s="231">
        <f>ROUND(I519*H519,2)</f>
        <v>0</v>
      </c>
      <c r="BL519" s="18" t="s">
        <v>575</v>
      </c>
      <c r="BM519" s="230" t="s">
        <v>1041</v>
      </c>
    </row>
    <row r="520" s="2" customFormat="1">
      <c r="A520" s="39"/>
      <c r="B520" s="40"/>
      <c r="C520" s="41"/>
      <c r="D520" s="232" t="s">
        <v>141</v>
      </c>
      <c r="E520" s="41"/>
      <c r="F520" s="233" t="s">
        <v>1040</v>
      </c>
      <c r="G520" s="41"/>
      <c r="H520" s="41"/>
      <c r="I520" s="234"/>
      <c r="J520" s="41"/>
      <c r="K520" s="41"/>
      <c r="L520" s="45"/>
      <c r="M520" s="235"/>
      <c r="N520" s="236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141</v>
      </c>
      <c r="AU520" s="18" t="s">
        <v>88</v>
      </c>
    </row>
    <row r="521" s="13" customFormat="1">
      <c r="A521" s="13"/>
      <c r="B521" s="237"/>
      <c r="C521" s="238"/>
      <c r="D521" s="232" t="s">
        <v>143</v>
      </c>
      <c r="E521" s="239" t="s">
        <v>1</v>
      </c>
      <c r="F521" s="240" t="s">
        <v>86</v>
      </c>
      <c r="G521" s="238"/>
      <c r="H521" s="241">
        <v>1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143</v>
      </c>
      <c r="AU521" s="247" t="s">
        <v>88</v>
      </c>
      <c r="AV521" s="13" t="s">
        <v>88</v>
      </c>
      <c r="AW521" s="13" t="s">
        <v>34</v>
      </c>
      <c r="AX521" s="13" t="s">
        <v>86</v>
      </c>
      <c r="AY521" s="247" t="s">
        <v>132</v>
      </c>
    </row>
    <row r="522" s="2" customFormat="1" ht="16.5" customHeight="1">
      <c r="A522" s="39"/>
      <c r="B522" s="40"/>
      <c r="C522" s="219" t="s">
        <v>1042</v>
      </c>
      <c r="D522" s="219" t="s">
        <v>134</v>
      </c>
      <c r="E522" s="220" t="s">
        <v>1043</v>
      </c>
      <c r="F522" s="221" t="s">
        <v>1044</v>
      </c>
      <c r="G522" s="222" t="s">
        <v>574</v>
      </c>
      <c r="H522" s="223">
        <v>1</v>
      </c>
      <c r="I522" s="224"/>
      <c r="J522" s="225">
        <f>ROUND(I522*H522,2)</f>
        <v>0</v>
      </c>
      <c r="K522" s="221" t="s">
        <v>138</v>
      </c>
      <c r="L522" s="45"/>
      <c r="M522" s="226" t="s">
        <v>1</v>
      </c>
      <c r="N522" s="227" t="s">
        <v>43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575</v>
      </c>
      <c r="AT522" s="230" t="s">
        <v>134</v>
      </c>
      <c r="AU522" s="230" t="s">
        <v>88</v>
      </c>
      <c r="AY522" s="18" t="s">
        <v>132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86</v>
      </c>
      <c r="BK522" s="231">
        <f>ROUND(I522*H522,2)</f>
        <v>0</v>
      </c>
      <c r="BL522" s="18" t="s">
        <v>575</v>
      </c>
      <c r="BM522" s="230" t="s">
        <v>1045</v>
      </c>
    </row>
    <row r="523" s="2" customFormat="1">
      <c r="A523" s="39"/>
      <c r="B523" s="40"/>
      <c r="C523" s="41"/>
      <c r="D523" s="232" t="s">
        <v>141</v>
      </c>
      <c r="E523" s="41"/>
      <c r="F523" s="233" t="s">
        <v>1046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141</v>
      </c>
      <c r="AU523" s="18" t="s">
        <v>88</v>
      </c>
    </row>
    <row r="524" s="12" customFormat="1" ht="22.8" customHeight="1">
      <c r="A524" s="12"/>
      <c r="B524" s="203"/>
      <c r="C524" s="204"/>
      <c r="D524" s="205" t="s">
        <v>77</v>
      </c>
      <c r="E524" s="217" t="s">
        <v>1047</v>
      </c>
      <c r="F524" s="217" t="s">
        <v>1048</v>
      </c>
      <c r="G524" s="204"/>
      <c r="H524" s="204"/>
      <c r="I524" s="207"/>
      <c r="J524" s="218">
        <f>BK524</f>
        <v>0</v>
      </c>
      <c r="K524" s="204"/>
      <c r="L524" s="209"/>
      <c r="M524" s="210"/>
      <c r="N524" s="211"/>
      <c r="O524" s="211"/>
      <c r="P524" s="212">
        <f>SUM(P525:P527)</f>
        <v>0</v>
      </c>
      <c r="Q524" s="211"/>
      <c r="R524" s="212">
        <f>SUM(R525:R527)</f>
        <v>0</v>
      </c>
      <c r="S524" s="211"/>
      <c r="T524" s="213">
        <f>SUM(T525:T527)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4" t="s">
        <v>166</v>
      </c>
      <c r="AT524" s="215" t="s">
        <v>77</v>
      </c>
      <c r="AU524" s="215" t="s">
        <v>86</v>
      </c>
      <c r="AY524" s="214" t="s">
        <v>132</v>
      </c>
      <c r="BK524" s="216">
        <f>SUM(BK525:BK527)</f>
        <v>0</v>
      </c>
    </row>
    <row r="525" s="2" customFormat="1" ht="16.5" customHeight="1">
      <c r="A525" s="39"/>
      <c r="B525" s="40"/>
      <c r="C525" s="219" t="s">
        <v>1049</v>
      </c>
      <c r="D525" s="219" t="s">
        <v>134</v>
      </c>
      <c r="E525" s="220" t="s">
        <v>1050</v>
      </c>
      <c r="F525" s="221" t="s">
        <v>1051</v>
      </c>
      <c r="G525" s="222" t="s">
        <v>574</v>
      </c>
      <c r="H525" s="223">
        <v>1</v>
      </c>
      <c r="I525" s="224"/>
      <c r="J525" s="225">
        <f>ROUND(I525*H525,2)</f>
        <v>0</v>
      </c>
      <c r="K525" s="221" t="s">
        <v>138</v>
      </c>
      <c r="L525" s="45"/>
      <c r="M525" s="226" t="s">
        <v>1</v>
      </c>
      <c r="N525" s="227" t="s">
        <v>43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575</v>
      </c>
      <c r="AT525" s="230" t="s">
        <v>134</v>
      </c>
      <c r="AU525" s="230" t="s">
        <v>88</v>
      </c>
      <c r="AY525" s="18" t="s">
        <v>132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86</v>
      </c>
      <c r="BK525" s="231">
        <f>ROUND(I525*H525,2)</f>
        <v>0</v>
      </c>
      <c r="BL525" s="18" t="s">
        <v>575</v>
      </c>
      <c r="BM525" s="230" t="s">
        <v>1052</v>
      </c>
    </row>
    <row r="526" s="2" customFormat="1">
      <c r="A526" s="39"/>
      <c r="B526" s="40"/>
      <c r="C526" s="41"/>
      <c r="D526" s="232" t="s">
        <v>141</v>
      </c>
      <c r="E526" s="41"/>
      <c r="F526" s="233" t="s">
        <v>1051</v>
      </c>
      <c r="G526" s="41"/>
      <c r="H526" s="41"/>
      <c r="I526" s="234"/>
      <c r="J526" s="41"/>
      <c r="K526" s="41"/>
      <c r="L526" s="45"/>
      <c r="M526" s="235"/>
      <c r="N526" s="236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141</v>
      </c>
      <c r="AU526" s="18" t="s">
        <v>88</v>
      </c>
    </row>
    <row r="527" s="2" customFormat="1">
      <c r="A527" s="39"/>
      <c r="B527" s="40"/>
      <c r="C527" s="41"/>
      <c r="D527" s="232" t="s">
        <v>163</v>
      </c>
      <c r="E527" s="41"/>
      <c r="F527" s="259" t="s">
        <v>1053</v>
      </c>
      <c r="G527" s="41"/>
      <c r="H527" s="41"/>
      <c r="I527" s="234"/>
      <c r="J527" s="41"/>
      <c r="K527" s="41"/>
      <c r="L527" s="45"/>
      <c r="M527" s="291"/>
      <c r="N527" s="292"/>
      <c r="O527" s="293"/>
      <c r="P527" s="293"/>
      <c r="Q527" s="293"/>
      <c r="R527" s="293"/>
      <c r="S527" s="293"/>
      <c r="T527" s="294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163</v>
      </c>
      <c r="AU527" s="18" t="s">
        <v>88</v>
      </c>
    </row>
    <row r="528" s="2" customFormat="1" ht="6.96" customHeight="1">
      <c r="A528" s="39"/>
      <c r="B528" s="67"/>
      <c r="C528" s="68"/>
      <c r="D528" s="68"/>
      <c r="E528" s="68"/>
      <c r="F528" s="68"/>
      <c r="G528" s="68"/>
      <c r="H528" s="68"/>
      <c r="I528" s="68"/>
      <c r="J528" s="68"/>
      <c r="K528" s="68"/>
      <c r="L528" s="45"/>
      <c r="M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</row>
  </sheetData>
  <sheetProtection sheet="1" autoFilter="0" formatColumns="0" formatRows="0" objects="1" scenarios="1" spinCount="100000" saltValue="fz621cmeHySR47Ybkih8eSIcSFOxzSe7EFMLhQsnYR1wx0+0sR6KfQs/UqrQCFZ050bVZWacgpJSOmZEcQS8TQ==" hashValue="EPIuev9Wtq/Lys/50KqLaz7XVWXcjamIszqmJ5hPVrvlpfmhC013eWrzwS55ZrBdNNoAQt3T4XpBdJRIrC6pHQ==" algorithmName="SHA-512" password="CC35"/>
  <autoFilter ref="C127:K52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SK</dc:creator>
  <cp:lastModifiedBy>Jan SK</cp:lastModifiedBy>
  <dcterms:created xsi:type="dcterms:W3CDTF">2024-04-30T12:58:54Z</dcterms:created>
  <dcterms:modified xsi:type="dcterms:W3CDTF">2024-04-30T12:58:58Z</dcterms:modified>
</cp:coreProperties>
</file>